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575" windowHeight="7560" activeTab="2"/>
  </bookViews>
  <sheets>
    <sheet name="VIATICO- ABRIL 2011 (2)" sheetId="1" r:id="rId1"/>
    <sheet name="VIATICO - MAYO 2011" sheetId="2" r:id="rId2"/>
    <sheet name="VIATICO - JUNIO 20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lperea</author>
  </authors>
  <commentList>
    <comment ref="F9" authorId="0">
      <text>
        <r>
          <rPr>
            <b/>
            <sz val="8"/>
            <rFont val="Tahoma"/>
            <family val="2"/>
          </rPr>
          <t>lperea:</t>
        </r>
        <r>
          <rPr>
            <sz val="8"/>
            <rFont val="Tahoma"/>
            <family val="2"/>
          </rPr>
          <t xml:space="preserve">
OJO SE HABILITO DE LA META DE PROC. EN VISTA QUE DEVIENE DE ESA OFICINA</t>
        </r>
      </text>
    </comment>
  </commentList>
</comments>
</file>

<file path=xl/comments3.xml><?xml version="1.0" encoding="utf-8"?>
<comments xmlns="http://schemas.openxmlformats.org/spreadsheetml/2006/main">
  <authors>
    <author>Carla Rocio Silva Chavez</author>
  </authors>
  <commentList>
    <comment ref="K22" authorId="0">
      <text>
        <r>
          <rPr>
            <b/>
            <sz val="9"/>
            <rFont val="Tahoma"/>
            <family val="2"/>
          </rPr>
          <t>Carla Rocio Silva Chavez:</t>
        </r>
        <r>
          <rPr>
            <sz val="9"/>
            <rFont val="Tahoma"/>
            <family val="2"/>
          </rPr>
          <t xml:space="preserve">
Ampliación de Fecha
</t>
        </r>
      </text>
    </comment>
    <comment ref="D34" authorId="0">
      <text>
        <r>
          <rPr>
            <b/>
            <sz val="9"/>
            <rFont val="Tahoma"/>
            <family val="2"/>
          </rPr>
          <t>Carla Rocio Silva Chavez:</t>
        </r>
        <r>
          <rPr>
            <sz val="9"/>
            <rFont val="Tahoma"/>
            <family val="2"/>
          </rPr>
          <t xml:space="preserve">
Ampliación de Viáticos</t>
        </r>
      </text>
    </comment>
  </commentList>
</comments>
</file>

<file path=xl/sharedStrings.xml><?xml version="1.0" encoding="utf-8"?>
<sst xmlns="http://schemas.openxmlformats.org/spreadsheetml/2006/main" count="1135" uniqueCount="523">
  <si>
    <t>FECHA</t>
  </si>
  <si>
    <t>Nº VIATIC.</t>
  </si>
  <si>
    <t>Nombre Persona</t>
  </si>
  <si>
    <t>LUGAR</t>
  </si>
  <si>
    <t>IMPORTE ENTREGADO</t>
  </si>
  <si>
    <t xml:space="preserve"> Nº SIAF</t>
  </si>
  <si>
    <t>META</t>
  </si>
  <si>
    <t>DESDE</t>
  </si>
  <si>
    <t>HASTA</t>
  </si>
  <si>
    <t>FECHA LIMITE PARA RENDIR</t>
  </si>
  <si>
    <t>FECHA DE RECEPCION</t>
  </si>
  <si>
    <t>IMPORTE RENDIDO</t>
  </si>
  <si>
    <t>IMPORTE DE DEVOLUCION</t>
  </si>
  <si>
    <t>PAPELETA</t>
  </si>
  <si>
    <t>Nº DE R/I</t>
  </si>
  <si>
    <t>TOTAL</t>
  </si>
  <si>
    <t>DIFERENCIA</t>
  </si>
  <si>
    <t>OBSERVADO</t>
  </si>
  <si>
    <t>116</t>
  </si>
  <si>
    <t>Ricardo Flores Deza</t>
  </si>
  <si>
    <t>Piura</t>
  </si>
  <si>
    <t>1023</t>
  </si>
  <si>
    <t>35</t>
  </si>
  <si>
    <t>509-2011-OPR/WPC</t>
  </si>
  <si>
    <t>117</t>
  </si>
  <si>
    <t>Raul Cardenas</t>
  </si>
  <si>
    <t>Huaraz</t>
  </si>
  <si>
    <t>28</t>
  </si>
  <si>
    <t>298-2011/ULSE-LCA</t>
  </si>
  <si>
    <t>118</t>
  </si>
  <si>
    <t>Sofía Prudencio Gamio</t>
  </si>
  <si>
    <t>Arequipa</t>
  </si>
  <si>
    <t>1091</t>
  </si>
  <si>
    <t>184-2011/DSF-SPG</t>
  </si>
  <si>
    <t>119</t>
  </si>
  <si>
    <t>Harold Espinoza Delgado</t>
  </si>
  <si>
    <t>1098</t>
  </si>
  <si>
    <t>531-2011-OPR/WPC</t>
  </si>
  <si>
    <t>120</t>
  </si>
  <si>
    <t>Debora Esteves Molina</t>
  </si>
  <si>
    <t>Iquitos</t>
  </si>
  <si>
    <t>1121</t>
  </si>
  <si>
    <t>01</t>
  </si>
  <si>
    <t>391-2011/SAOD-MZM</t>
  </si>
  <si>
    <t>121</t>
  </si>
  <si>
    <t>Marlith Vasquez Chaparro</t>
  </si>
  <si>
    <t>Chiclayo</t>
  </si>
  <si>
    <t>1122</t>
  </si>
  <si>
    <t>408-2011/SAOD-MZM</t>
  </si>
  <si>
    <t>45312114-46311488</t>
  </si>
  <si>
    <t>09/05/2011-05/05/2011</t>
  </si>
  <si>
    <t>20110376-20110377</t>
  </si>
  <si>
    <t>122</t>
  </si>
  <si>
    <t>Robert Ratolistka Panizo</t>
  </si>
  <si>
    <t>1135</t>
  </si>
  <si>
    <t>395-2011/SAOD-MZM</t>
  </si>
  <si>
    <t>123</t>
  </si>
  <si>
    <t>1148</t>
  </si>
  <si>
    <t>551-2011-OPR-WPC</t>
  </si>
  <si>
    <t>124</t>
  </si>
  <si>
    <t>Paula Mendiola Romero</t>
  </si>
  <si>
    <t>Cusco</t>
  </si>
  <si>
    <t>1151</t>
  </si>
  <si>
    <t>22</t>
  </si>
  <si>
    <t>305-2011/SCAP-KDM</t>
  </si>
  <si>
    <t>125</t>
  </si>
  <si>
    <t>Luis Alberto Isihuaylas Castillo</t>
  </si>
  <si>
    <t>1153</t>
  </si>
  <si>
    <t>330-2011/SCAP-KDM</t>
  </si>
  <si>
    <t>126</t>
  </si>
  <si>
    <t>Jorge Carreño Villar</t>
  </si>
  <si>
    <t>1154</t>
  </si>
  <si>
    <t>127</t>
  </si>
  <si>
    <t>Nelida Mattos Luyo</t>
  </si>
  <si>
    <t>Trujillo</t>
  </si>
  <si>
    <t>1155</t>
  </si>
  <si>
    <t>311-2011/SCAP-KDM</t>
  </si>
  <si>
    <t>128</t>
  </si>
  <si>
    <t>Alberto Aponte Lector</t>
  </si>
  <si>
    <t>1156</t>
  </si>
  <si>
    <t>349-2011/SCAP-KDM</t>
  </si>
  <si>
    <t>129</t>
  </si>
  <si>
    <t>Enrique Agreda Hidalgo</t>
  </si>
  <si>
    <t>1157</t>
  </si>
  <si>
    <t>ANULADO CON MEM .296-2011/SCAP</t>
  </si>
  <si>
    <t>130</t>
  </si>
  <si>
    <t>Carlos Salazar Romero</t>
  </si>
  <si>
    <t>1173</t>
  </si>
  <si>
    <t>46</t>
  </si>
  <si>
    <t>215-2011-SG/JÑN</t>
  </si>
  <si>
    <t>131</t>
  </si>
  <si>
    <t>Carlos Navas Rondon</t>
  </si>
  <si>
    <t>1174</t>
  </si>
  <si>
    <t>246-2011-SG/JÑN</t>
  </si>
  <si>
    <t>132</t>
  </si>
  <si>
    <t>Monica Yaya Luyo</t>
  </si>
  <si>
    <t>1175</t>
  </si>
  <si>
    <t>232-2011-SG/JÑN</t>
  </si>
  <si>
    <t>133</t>
  </si>
  <si>
    <t>Patricia Seminario Z.</t>
  </si>
  <si>
    <t>1176</t>
  </si>
  <si>
    <t>222-2011-SG/JÑN</t>
  </si>
  <si>
    <t>134</t>
  </si>
  <si>
    <t>Wina Isasi Berrospi</t>
  </si>
  <si>
    <t>1177</t>
  </si>
  <si>
    <t>135</t>
  </si>
  <si>
    <t>Mario Arteaga Zegarra</t>
  </si>
  <si>
    <t>1178</t>
  </si>
  <si>
    <t>227-2011-SG/JÑN</t>
  </si>
  <si>
    <t>136</t>
  </si>
  <si>
    <t>Luis Payat Trujillo</t>
  </si>
  <si>
    <t>1179</t>
  </si>
  <si>
    <t>344-2011/ULSE-LCA</t>
  </si>
  <si>
    <t>137</t>
  </si>
  <si>
    <t>Diego García Vizcarra</t>
  </si>
  <si>
    <t>1180</t>
  </si>
  <si>
    <t>138</t>
  </si>
  <si>
    <t>Francesco Ginocchio Linares</t>
  </si>
  <si>
    <t>1181</t>
  </si>
  <si>
    <t>46312194/47797657</t>
  </si>
  <si>
    <t>09/05/2011-24/06/2011</t>
  </si>
  <si>
    <t>20110345/20110503</t>
  </si>
  <si>
    <t>19/05/2011-27/06/2011</t>
  </si>
  <si>
    <t>139</t>
  </si>
  <si>
    <t>Juan Silva Sologuren</t>
  </si>
  <si>
    <t>1182</t>
  </si>
  <si>
    <t>229-2011-SG/JÑN</t>
  </si>
  <si>
    <t>140</t>
  </si>
  <si>
    <t>Sofia Prudencio Gamio</t>
  </si>
  <si>
    <t>1183</t>
  </si>
  <si>
    <t>228-2011-SG/JÑN</t>
  </si>
  <si>
    <t>1230966-1230971</t>
  </si>
  <si>
    <t>141</t>
  </si>
  <si>
    <t>Cecilia  Cornejo Caballero</t>
  </si>
  <si>
    <t>1184</t>
  </si>
  <si>
    <t>255-2011-SG/JÑN</t>
  </si>
  <si>
    <t>142</t>
  </si>
  <si>
    <t>Mariela Sifuentes Huaman</t>
  </si>
  <si>
    <t>1185</t>
  </si>
  <si>
    <t>143</t>
  </si>
  <si>
    <t>Maryam Campana Perez</t>
  </si>
  <si>
    <t>1186</t>
  </si>
  <si>
    <t>144</t>
  </si>
  <si>
    <t>Luis de la Flor Saenz</t>
  </si>
  <si>
    <t>1187</t>
  </si>
  <si>
    <t>145</t>
  </si>
  <si>
    <t>Máximo Silva Vargas</t>
  </si>
  <si>
    <t>1188</t>
  </si>
  <si>
    <t>146</t>
  </si>
  <si>
    <t>Luis Gavidia Morachimo</t>
  </si>
  <si>
    <t>1189</t>
  </si>
  <si>
    <t>228-2011-SG-JÑN</t>
  </si>
  <si>
    <t>147</t>
  </si>
  <si>
    <t>Edinson Sanchez Mondragon</t>
  </si>
  <si>
    <t>1190</t>
  </si>
  <si>
    <t>148</t>
  </si>
  <si>
    <t>Alejandra Ayala Villarreal</t>
  </si>
  <si>
    <t>1191</t>
  </si>
  <si>
    <t>46309390/47798635</t>
  </si>
  <si>
    <t>16/05/2011-23/06/2011</t>
  </si>
  <si>
    <t>20110349/20110502</t>
  </si>
  <si>
    <t>149</t>
  </si>
  <si>
    <t>Carmen Marroy García</t>
  </si>
  <si>
    <t>1192</t>
  </si>
  <si>
    <t>150</t>
  </si>
  <si>
    <t>Flor de Maria Reyes Jauregui</t>
  </si>
  <si>
    <t>1193</t>
  </si>
  <si>
    <t>151</t>
  </si>
  <si>
    <t>Blanca Rodriguez Carbajal</t>
  </si>
  <si>
    <t>1194</t>
  </si>
  <si>
    <t>235-2011-SG/JÑN</t>
  </si>
  <si>
    <t>152</t>
  </si>
  <si>
    <t>Vanessa Medina Muñoz</t>
  </si>
  <si>
    <t>1195</t>
  </si>
  <si>
    <t>153</t>
  </si>
  <si>
    <t>Diony Casquero Avon</t>
  </si>
  <si>
    <t>1196</t>
  </si>
  <si>
    <t>154</t>
  </si>
  <si>
    <t>Guillermo Navarro K.</t>
  </si>
  <si>
    <t>1197</t>
  </si>
  <si>
    <t>241-2011-SG/JÑN</t>
  </si>
  <si>
    <t>155</t>
  </si>
  <si>
    <t>Alejandro Capcha H.</t>
  </si>
  <si>
    <t>1198</t>
  </si>
  <si>
    <t>46309386-47797748</t>
  </si>
  <si>
    <t>16/05/2011-05/07/2011</t>
  </si>
  <si>
    <t>20110351-20110528</t>
  </si>
  <si>
    <t>19/05/2011-05/07/2011</t>
  </si>
  <si>
    <t>156</t>
  </si>
  <si>
    <t>Paola Cruz Gonzales</t>
  </si>
  <si>
    <t>1199</t>
  </si>
  <si>
    <t>157</t>
  </si>
  <si>
    <t>Jaime Ñato Noe</t>
  </si>
  <si>
    <t>1200</t>
  </si>
  <si>
    <t>005-2011/JÑN</t>
  </si>
  <si>
    <t>158</t>
  </si>
  <si>
    <t>Maria L. Grijalva Diaz</t>
  </si>
  <si>
    <t>1255</t>
  </si>
  <si>
    <t>159</t>
  </si>
  <si>
    <t>Lorena Bellina Shrader</t>
  </si>
  <si>
    <t>1256</t>
  </si>
  <si>
    <t>160</t>
  </si>
  <si>
    <t>Janette Ramirez Maynetto</t>
  </si>
  <si>
    <t>1257</t>
  </si>
  <si>
    <t>161</t>
  </si>
  <si>
    <t>David Prada Camero</t>
  </si>
  <si>
    <t>Ica</t>
  </si>
  <si>
    <t>1223</t>
  </si>
  <si>
    <t>17</t>
  </si>
  <si>
    <t>522-2011/DS-MSH</t>
  </si>
  <si>
    <t>46312198-47795278</t>
  </si>
  <si>
    <t>20110389-20110501</t>
  </si>
  <si>
    <t>162</t>
  </si>
  <si>
    <t>Alberto Morales Santibañez</t>
  </si>
  <si>
    <t>1224</t>
  </si>
  <si>
    <t>163</t>
  </si>
  <si>
    <t>Elizabeth Olivera Cadillo</t>
  </si>
  <si>
    <t>1225</t>
  </si>
  <si>
    <t>627-2011/DS-MSH</t>
  </si>
  <si>
    <t>164</t>
  </si>
  <si>
    <t>Marco Montoya Lazarte</t>
  </si>
  <si>
    <t>1243</t>
  </si>
  <si>
    <t>327-2011/SCAP-KDM</t>
  </si>
  <si>
    <t>165</t>
  </si>
  <si>
    <t>Ivan Espinoza Cespedes</t>
  </si>
  <si>
    <t>1269</t>
  </si>
  <si>
    <t>612-2011-OPR/WPC</t>
  </si>
  <si>
    <t>RESUMEN</t>
  </si>
  <si>
    <t>SALDOS PENDIENTES</t>
  </si>
  <si>
    <t>DENTRO</t>
  </si>
  <si>
    <t>FUERA</t>
  </si>
  <si>
    <t>PLAZO DE RENDICION</t>
  </si>
  <si>
    <r>
      <t xml:space="preserve">         </t>
    </r>
    <r>
      <rPr>
        <b/>
        <sz val="14"/>
        <color indexed="8"/>
        <rFont val="Arial"/>
        <family val="2"/>
      </rPr>
      <t xml:space="preserve">    </t>
    </r>
    <r>
      <rPr>
        <b/>
        <sz val="16"/>
        <color indexed="8"/>
        <rFont val="Arial"/>
        <family val="2"/>
      </rPr>
      <t xml:space="preserve">    RENDICION DE VIATICOS AL II TRIMESTRE</t>
    </r>
  </si>
  <si>
    <t>VIATICOS DE ABRIL</t>
  </si>
  <si>
    <t>NOMBRE DE LA PERSONA</t>
  </si>
  <si>
    <t>Nº MEMO</t>
  </si>
  <si>
    <t>ESTADO</t>
  </si>
  <si>
    <t>CONFORME</t>
  </si>
  <si>
    <t>ANULADO</t>
  </si>
  <si>
    <t>MONTO SOLICITADO</t>
  </si>
  <si>
    <t>EJECUCION DEL GASTO</t>
  </si>
  <si>
    <t>SALDO A FAVOR DEL OSCE</t>
  </si>
  <si>
    <t>SALDOS PENDIENTES - CUEQUES ANULADOS</t>
  </si>
  <si>
    <t>PENDIENTE</t>
  </si>
  <si>
    <t xml:space="preserve">                          VIATICOS DE MAYO</t>
  </si>
  <si>
    <t>166</t>
  </si>
  <si>
    <t>Rocio del Pilar Matos Solorzano</t>
  </si>
  <si>
    <t>Cajamarca</t>
  </si>
  <si>
    <t>1291</t>
  </si>
  <si>
    <t>332-2011/SCAP-KDM</t>
  </si>
  <si>
    <t>167</t>
  </si>
  <si>
    <t>Violeta L. Ferreyra Coral</t>
  </si>
  <si>
    <t>1292</t>
  </si>
  <si>
    <t>333-2011/SACAP-KDM</t>
  </si>
  <si>
    <t>168</t>
  </si>
  <si>
    <t>John Mitac Mestanza</t>
  </si>
  <si>
    <t>1293</t>
  </si>
  <si>
    <t>351-2011/SCAP-KDM</t>
  </si>
  <si>
    <t>169</t>
  </si>
  <si>
    <t>Jenny Guillen Tello</t>
  </si>
  <si>
    <t>1296</t>
  </si>
  <si>
    <t>16</t>
  </si>
  <si>
    <t>317-2011/DTN-JSS</t>
  </si>
  <si>
    <t>170</t>
  </si>
  <si>
    <t>1318</t>
  </si>
  <si>
    <t>641-2011-OPR/WPC</t>
  </si>
  <si>
    <t>171</t>
  </si>
  <si>
    <t>Mala</t>
  </si>
  <si>
    <t>1394</t>
  </si>
  <si>
    <t>655-2011-OPR/WPC</t>
  </si>
  <si>
    <t>172</t>
  </si>
  <si>
    <t>Tacna</t>
  </si>
  <si>
    <t>1352</t>
  </si>
  <si>
    <t>410-2011/SCAP-KDM</t>
  </si>
  <si>
    <t>173</t>
  </si>
  <si>
    <t>Norbert Caurino Paucar</t>
  </si>
  <si>
    <t>TAcna</t>
  </si>
  <si>
    <t>1353</t>
  </si>
  <si>
    <t>434-2011/SCAP-KDM</t>
  </si>
  <si>
    <t>174</t>
  </si>
  <si>
    <t>1354</t>
  </si>
  <si>
    <t>407-2011/SCAP-KDM</t>
  </si>
  <si>
    <t>175</t>
  </si>
  <si>
    <t>Tarapoto</t>
  </si>
  <si>
    <t>1355</t>
  </si>
  <si>
    <t>362-2011/SCAP-KDM</t>
  </si>
  <si>
    <t>176</t>
  </si>
  <si>
    <t>Mary Ann Zavalla Polo</t>
  </si>
  <si>
    <t>1356</t>
  </si>
  <si>
    <t>386-2011/SCAP-KDM</t>
  </si>
  <si>
    <t>177</t>
  </si>
  <si>
    <t>Rosa Vergara Collantes</t>
  </si>
  <si>
    <t>1357</t>
  </si>
  <si>
    <t>363-2011/SCAP-KDM</t>
  </si>
  <si>
    <t>178</t>
  </si>
  <si>
    <t>Karina Alvarado León</t>
  </si>
  <si>
    <t>1358</t>
  </si>
  <si>
    <t>366-2011/SCAP-KDM</t>
  </si>
  <si>
    <t>179</t>
  </si>
  <si>
    <t>Miguel A. Llerena Manchego</t>
  </si>
  <si>
    <t>1359</t>
  </si>
  <si>
    <t>389-2011/SCAP-KDM</t>
  </si>
  <si>
    <t>180</t>
  </si>
  <si>
    <t>Amilcar Alzamora Oré</t>
  </si>
  <si>
    <t>1360</t>
  </si>
  <si>
    <t>374-2011/SCAP-KDM</t>
  </si>
  <si>
    <t>181</t>
  </si>
  <si>
    <t>1361</t>
  </si>
  <si>
    <t>345-2011/SCAP-KDM</t>
  </si>
  <si>
    <t>182</t>
  </si>
  <si>
    <t>Walter Palomino Cabezas</t>
  </si>
  <si>
    <t>Huancayo</t>
  </si>
  <si>
    <t>1364</t>
  </si>
  <si>
    <t>356-2011/SCAP-KDM</t>
  </si>
  <si>
    <t>183</t>
  </si>
  <si>
    <t>Francis Bermejo Juarez</t>
  </si>
  <si>
    <t>1365</t>
  </si>
  <si>
    <t>361-2011/SCAP-KDM</t>
  </si>
  <si>
    <t>184</t>
  </si>
  <si>
    <t>1366</t>
  </si>
  <si>
    <t>372-2011/SCAP-KDM</t>
  </si>
  <si>
    <t>185</t>
  </si>
  <si>
    <t>Brenda Barazorda Valer</t>
  </si>
  <si>
    <t>1367</t>
  </si>
  <si>
    <t>186</t>
  </si>
  <si>
    <t>Sandra Quiñonez Alvarez</t>
  </si>
  <si>
    <t>1368</t>
  </si>
  <si>
    <t>399-2011/SCAP-KDM</t>
  </si>
  <si>
    <t>187</t>
  </si>
  <si>
    <t>1369</t>
  </si>
  <si>
    <t>404-2011/SCAP-KDM</t>
  </si>
  <si>
    <t>188</t>
  </si>
  <si>
    <t>Melissa Cordova Paredes</t>
  </si>
  <si>
    <t>1370</t>
  </si>
  <si>
    <t>189</t>
  </si>
  <si>
    <t>Victor Villanueva Sandoval</t>
  </si>
  <si>
    <t>1373</t>
  </si>
  <si>
    <t>190</t>
  </si>
  <si>
    <t>Katherine Delgado Mesia</t>
  </si>
  <si>
    <t>1374</t>
  </si>
  <si>
    <t>379-2011/SCAP-KDM</t>
  </si>
  <si>
    <t>191</t>
  </si>
  <si>
    <t>380-2011/SCAP-KDM</t>
  </si>
  <si>
    <t>192</t>
  </si>
  <si>
    <t>Maria Scollo Rospigliosi</t>
  </si>
  <si>
    <t>1376</t>
  </si>
  <si>
    <t>360-2011/SCAP-KDM</t>
  </si>
  <si>
    <t>193</t>
  </si>
  <si>
    <t>Ada Basulto Liewald</t>
  </si>
  <si>
    <t>1377</t>
  </si>
  <si>
    <t>369-2011/SCAP-KDM</t>
  </si>
  <si>
    <t>194</t>
  </si>
  <si>
    <t>1378</t>
  </si>
  <si>
    <t>338-2011/SCAP-KDM</t>
  </si>
  <si>
    <t>195</t>
  </si>
  <si>
    <t>Diana Belzusarri Padilla</t>
  </si>
  <si>
    <t>1379</t>
  </si>
  <si>
    <t>377-2011/SCAP-KDM</t>
  </si>
  <si>
    <t>196</t>
  </si>
  <si>
    <t>1380</t>
  </si>
  <si>
    <t>197</t>
  </si>
  <si>
    <t>Amalia Moreno Vizcarro</t>
  </si>
  <si>
    <t>1381</t>
  </si>
  <si>
    <t>497-2011/SCAP-ACC</t>
  </si>
  <si>
    <t>198</t>
  </si>
  <si>
    <t>1382</t>
  </si>
  <si>
    <t>348-2011/SCAP-KDM</t>
  </si>
  <si>
    <t>199</t>
  </si>
  <si>
    <t>1383</t>
  </si>
  <si>
    <t>359-2011/SCAP-KDM</t>
  </si>
  <si>
    <t>200</t>
  </si>
  <si>
    <t>Ivan Espinoza Céspedes</t>
  </si>
  <si>
    <t>1411</t>
  </si>
  <si>
    <t>663-2011-OPR/WPC</t>
  </si>
  <si>
    <t>201</t>
  </si>
  <si>
    <t xml:space="preserve">Jimmy Pisfil Chafloque </t>
  </si>
  <si>
    <t>1442</t>
  </si>
  <si>
    <t>37</t>
  </si>
  <si>
    <t>226-2011/DAA-CCC</t>
  </si>
  <si>
    <t>202</t>
  </si>
  <si>
    <t>Ysabel Ana Maria Mendoza del Carpio</t>
  </si>
  <si>
    <t>Areq - Lima</t>
  </si>
  <si>
    <t>1459</t>
  </si>
  <si>
    <t>560-2011/SAOD-MZM</t>
  </si>
  <si>
    <t>203</t>
  </si>
  <si>
    <t>Napoleon Perez Machuca</t>
  </si>
  <si>
    <t>Piura - Lima</t>
  </si>
  <si>
    <t>1460</t>
  </si>
  <si>
    <t>566-2011/SAUS</t>
  </si>
  <si>
    <t>47412719-47412266</t>
  </si>
  <si>
    <t>01/06/2011-14/06/2011</t>
  </si>
  <si>
    <t>204</t>
  </si>
  <si>
    <t>Carmen Yacsahuache Goicochea</t>
  </si>
  <si>
    <t>1493</t>
  </si>
  <si>
    <t>526-2011-SAOD-MZM</t>
  </si>
  <si>
    <t>47795019-47795046</t>
  </si>
  <si>
    <t>03/06/2011-02/06/2011</t>
  </si>
  <si>
    <t>205</t>
  </si>
  <si>
    <t>Lezbieth Elina Sánchez Chacón</t>
  </si>
  <si>
    <t>1494</t>
  </si>
  <si>
    <t>526-2011/SAOD-MZM</t>
  </si>
  <si>
    <t>206</t>
  </si>
  <si>
    <t>Moquegua</t>
  </si>
  <si>
    <t>1504</t>
  </si>
  <si>
    <t>524-2011/SAOD-MZM</t>
  </si>
  <si>
    <t>207</t>
  </si>
  <si>
    <t>1519</t>
  </si>
  <si>
    <t>208</t>
  </si>
  <si>
    <t>Carlos Rivera Rojas</t>
  </si>
  <si>
    <t>Huánuco</t>
  </si>
  <si>
    <t>1527</t>
  </si>
  <si>
    <t>448-2011/SCAP-KDM</t>
  </si>
  <si>
    <t>209</t>
  </si>
  <si>
    <t>1528</t>
  </si>
  <si>
    <t>481-2011/SCAP-ACC</t>
  </si>
  <si>
    <t>210</t>
  </si>
  <si>
    <t>1524</t>
  </si>
  <si>
    <t>422-2011/SCAP-KDM</t>
  </si>
  <si>
    <t>211</t>
  </si>
  <si>
    <t>Jhonny Solis Rufino</t>
  </si>
  <si>
    <t>1543</t>
  </si>
  <si>
    <t>436-2011/SCAP-KDM</t>
  </si>
  <si>
    <t>212</t>
  </si>
  <si>
    <t>Carlos Augusto Salazar Romero</t>
  </si>
  <si>
    <t>25</t>
  </si>
  <si>
    <t>070-2011/PRE-CSR</t>
  </si>
  <si>
    <t>213</t>
  </si>
  <si>
    <t>Carlas Navas Rondón</t>
  </si>
  <si>
    <t>504-2011/TCE-MYL</t>
  </si>
  <si>
    <r>
      <t xml:space="preserve">                              </t>
    </r>
    <r>
      <rPr>
        <b/>
        <sz val="14"/>
        <rFont val="Arial"/>
        <family val="2"/>
      </rPr>
      <t xml:space="preserve"> VIATICOS DE JUNIO</t>
    </r>
  </si>
  <si>
    <t>Nº DE VOCUHER</t>
  </si>
  <si>
    <t>FECHA DE R/I</t>
  </si>
  <si>
    <t>214</t>
  </si>
  <si>
    <t>Jorge Suazo Cavero</t>
  </si>
  <si>
    <t>1616</t>
  </si>
  <si>
    <t>225-2011/DAA-CCC</t>
  </si>
  <si>
    <t>-</t>
  </si>
  <si>
    <t>215</t>
  </si>
  <si>
    <t>Abancay</t>
  </si>
  <si>
    <t>1617</t>
  </si>
  <si>
    <t>075-2011/PRE-CSR</t>
  </si>
  <si>
    <t>216</t>
  </si>
  <si>
    <t>1618</t>
  </si>
  <si>
    <t>505-2011/TCE-MYL</t>
  </si>
  <si>
    <t>217</t>
  </si>
  <si>
    <t>Manuel Zuñiga Mossone</t>
  </si>
  <si>
    <t>1619</t>
  </si>
  <si>
    <t>615-2011/SAOD-MZM</t>
  </si>
  <si>
    <t>218</t>
  </si>
  <si>
    <t>Celia Cruz Gonzales</t>
  </si>
  <si>
    <t>1620</t>
  </si>
  <si>
    <t>292-2011-SG/JÑN</t>
  </si>
  <si>
    <t>219</t>
  </si>
  <si>
    <t>Luis Arturo Cerna Ccami</t>
  </si>
  <si>
    <t>1621</t>
  </si>
  <si>
    <t>618-2011/SAOD-MZM</t>
  </si>
  <si>
    <t>220</t>
  </si>
  <si>
    <t>1660</t>
  </si>
  <si>
    <t>349-2011/DTN-LMVLL</t>
  </si>
  <si>
    <t>Vietnam</t>
  </si>
  <si>
    <t>306-2011-SG/JÑN</t>
  </si>
  <si>
    <t>Huancavelica</t>
  </si>
  <si>
    <t>503-2011/SCAP-ACC</t>
  </si>
  <si>
    <t>Cristian Leon Orosco</t>
  </si>
  <si>
    <t>491-2011/SCAP-ACC</t>
  </si>
  <si>
    <t>Carlos Pingus Gomez</t>
  </si>
  <si>
    <t>1788</t>
  </si>
  <si>
    <t>832-2011-OPR/PSLC</t>
  </si>
  <si>
    <t>1796</t>
  </si>
  <si>
    <t>31/06/2011</t>
  </si>
  <si>
    <t>844-2011-OPR/PSLC</t>
  </si>
  <si>
    <t>1797</t>
  </si>
  <si>
    <t>242-2011/DAA-CCC</t>
  </si>
  <si>
    <t>Isabel Chirinos Flores</t>
  </si>
  <si>
    <t>1807</t>
  </si>
  <si>
    <t>1810</t>
  </si>
  <si>
    <t>665-2011/SAOD-DEM</t>
  </si>
  <si>
    <t>659-2011/SAOD-DEM</t>
  </si>
  <si>
    <t>07-2011/JÑN</t>
  </si>
  <si>
    <t>688-2011/SAOD-MZM</t>
  </si>
  <si>
    <t>Pucallpa</t>
  </si>
  <si>
    <t>1815</t>
  </si>
  <si>
    <t>685-2011/SAOD-MZM</t>
  </si>
  <si>
    <t>1817</t>
  </si>
  <si>
    <t>658-2011/SAOD-MZM</t>
  </si>
  <si>
    <t>1841</t>
  </si>
  <si>
    <t>703-2011/SAOD-MZM</t>
  </si>
  <si>
    <t>Ayacucho</t>
  </si>
  <si>
    <t>1842</t>
  </si>
  <si>
    <t>702-2011/SAOD-MZM</t>
  </si>
  <si>
    <t>Pisco</t>
  </si>
  <si>
    <t>852-2011-OPR/PSLC</t>
  </si>
  <si>
    <t>Claudia Paredes Smith</t>
  </si>
  <si>
    <t>Huaraz-Ayac.</t>
  </si>
  <si>
    <t>1856</t>
  </si>
  <si>
    <t>Rosa Nava Condorena</t>
  </si>
  <si>
    <t>Areq.-Cusco</t>
  </si>
  <si>
    <t>Mariela Pérez Ramos</t>
  </si>
  <si>
    <t>Chimbote</t>
  </si>
  <si>
    <t>AMPLIACION</t>
  </si>
  <si>
    <t xml:space="preserve">                                                                                                                                         EJECUCIÓN DEL GASTO POR CONCEPTO DE VIATICOS - II TRIMESTRE</t>
  </si>
  <si>
    <t xml:space="preserve">                           </t>
  </si>
  <si>
    <t>EJECUCIÓN DEL GASTO POR CONCEPTO DE VIATICOS - II TRIMESTRE</t>
  </si>
  <si>
    <t>736-2011/SAOD-MZM</t>
  </si>
  <si>
    <t>738-2011/SAOD-MZM</t>
  </si>
  <si>
    <t>756-2011/SAOD-MZM</t>
  </si>
  <si>
    <t>908-2011/OPR-PSLC</t>
  </si>
  <si>
    <t>47957571/48146053</t>
  </si>
  <si>
    <r>
      <t xml:space="preserve">                                                                                           </t>
    </r>
    <r>
      <rPr>
        <b/>
        <sz val="16"/>
        <color indexed="8"/>
        <rFont val="Arial"/>
        <family val="2"/>
      </rPr>
      <t>RENDICION DE VIATICOS AL II TRIMESTRE</t>
    </r>
  </si>
  <si>
    <t>PLAZOS</t>
  </si>
  <si>
    <t>SUSTENTO DE LA DEMORA</t>
  </si>
  <si>
    <t>C/P</t>
  </si>
  <si>
    <t>CORREOS</t>
  </si>
  <si>
    <t>FUERA DE FECHA</t>
  </si>
  <si>
    <t>SI</t>
  </si>
  <si>
    <t>Enviar correo el 14/06</t>
  </si>
  <si>
    <t>Enviar correo el 04/07</t>
  </si>
  <si>
    <t>Enviar correo el 20/06</t>
  </si>
  <si>
    <t>Enviar correo el 27/06</t>
  </si>
  <si>
    <t>CARTA POR INCUMPLIMIENTO</t>
  </si>
  <si>
    <t>Enviar correo el 11/07</t>
  </si>
  <si>
    <t>Enviar correo el 18/07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</si>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</sst>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dd/mm/yy;@"/>
    <numFmt numFmtId="173" formatCode="&quot;S/.&quot;\ #,##0.00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22" borderId="10" xfId="57" applyFont="1" applyFill="1" applyBorder="1" applyAlignment="1">
      <alignment horizontal="left" wrapText="1"/>
      <protection/>
    </xf>
    <xf numFmtId="0" fontId="2" fillId="22" borderId="10" xfId="57" applyFont="1" applyFill="1" applyBorder="1" applyAlignment="1">
      <alignment horizontal="center" wrapText="1"/>
      <protection/>
    </xf>
    <xf numFmtId="0" fontId="3" fillId="22" borderId="10" xfId="57" applyFont="1" applyFill="1" applyBorder="1" applyAlignment="1">
      <alignment horizontal="center" wrapText="1"/>
      <protection/>
    </xf>
    <xf numFmtId="0" fontId="2" fillId="22" borderId="11" xfId="57" applyFont="1" applyFill="1" applyBorder="1" applyAlignment="1">
      <alignment horizontal="center" wrapText="1"/>
      <protection/>
    </xf>
    <xf numFmtId="0" fontId="2" fillId="22" borderId="12" xfId="57" applyFont="1" applyFill="1" applyBorder="1" applyAlignment="1">
      <alignment horizontal="center" wrapText="1"/>
      <protection/>
    </xf>
    <xf numFmtId="4" fontId="2" fillId="22" borderId="10" xfId="57" applyNumberFormat="1" applyFont="1" applyFill="1" applyBorder="1" applyAlignment="1">
      <alignment horizontal="center" wrapText="1"/>
      <protection/>
    </xf>
    <xf numFmtId="0" fontId="4" fillId="24" borderId="13" xfId="57" applyFont="1" applyFill="1" applyBorder="1" applyAlignment="1">
      <alignment horizontal="left"/>
      <protection/>
    </xf>
    <xf numFmtId="14" fontId="4" fillId="24" borderId="13" xfId="57" applyNumberFormat="1" applyFont="1" applyFill="1" applyBorder="1" applyAlignment="1">
      <alignment horizontal="center"/>
      <protection/>
    </xf>
    <xf numFmtId="0" fontId="4" fillId="24" borderId="13" xfId="57" applyFont="1" applyFill="1" applyBorder="1" applyAlignment="1">
      <alignment horizontal="center"/>
      <protection/>
    </xf>
    <xf numFmtId="0" fontId="4" fillId="25" borderId="13" xfId="57" applyFont="1" applyFill="1" applyBorder="1" applyAlignment="1">
      <alignment horizontal="left"/>
      <protection/>
    </xf>
    <xf numFmtId="0" fontId="4" fillId="25" borderId="13" xfId="57" applyFont="1" applyFill="1" applyBorder="1" applyAlignment="1">
      <alignment horizontal="center"/>
      <protection/>
    </xf>
    <xf numFmtId="14" fontId="4" fillId="25" borderId="13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left"/>
      <protection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72" fontId="2" fillId="22" borderId="14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14" fontId="4" fillId="0" borderId="13" xfId="57" applyNumberFormat="1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0" fontId="7" fillId="0" borderId="13" xfId="54" applyFont="1" applyBorder="1" applyAlignment="1">
      <alignment horizontal="center"/>
    </xf>
    <xf numFmtId="170" fontId="4" fillId="25" borderId="13" xfId="54" applyFont="1" applyFill="1" applyBorder="1" applyAlignment="1">
      <alignment horizontal="center"/>
    </xf>
    <xf numFmtId="170" fontId="7" fillId="25" borderId="13" xfId="54" applyFont="1" applyFill="1" applyBorder="1" applyAlignment="1">
      <alignment horizontal="center"/>
    </xf>
    <xf numFmtId="173" fontId="7" fillId="0" borderId="0" xfId="0" applyNumberFormat="1" applyFont="1" applyAlignment="1">
      <alignment/>
    </xf>
    <xf numFmtId="173" fontId="2" fillId="22" borderId="10" xfId="57" applyNumberFormat="1" applyFont="1" applyFill="1" applyBorder="1" applyAlignment="1">
      <alignment horizontal="center" wrapText="1"/>
      <protection/>
    </xf>
    <xf numFmtId="173" fontId="7" fillId="0" borderId="0" xfId="0" applyNumberFormat="1" applyFont="1" applyAlignment="1">
      <alignment horizontal="center"/>
    </xf>
    <xf numFmtId="173" fontId="4" fillId="25" borderId="13" xfId="57" applyNumberFormat="1" applyFont="1" applyFill="1" applyBorder="1" applyAlignment="1">
      <alignment horizontal="center"/>
      <protection/>
    </xf>
    <xf numFmtId="173" fontId="4" fillId="0" borderId="13" xfId="57" applyNumberFormat="1" applyFont="1" applyFill="1" applyBorder="1" applyAlignment="1">
      <alignment horizontal="center"/>
      <protection/>
    </xf>
    <xf numFmtId="173" fontId="4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14" fontId="4" fillId="24" borderId="15" xfId="57" applyNumberFormat="1" applyFont="1" applyFill="1" applyBorder="1" applyAlignment="1">
      <alignment horizontal="center"/>
      <protection/>
    </xf>
    <xf numFmtId="14" fontId="4" fillId="25" borderId="15" xfId="57" applyNumberFormat="1" applyFont="1" applyFill="1" applyBorder="1" applyAlignment="1">
      <alignment horizontal="center"/>
      <protection/>
    </xf>
    <xf numFmtId="14" fontId="4" fillId="0" borderId="15" xfId="57" applyNumberFormat="1" applyFont="1" applyFill="1" applyBorder="1" applyAlignment="1">
      <alignment horizontal="center"/>
      <protection/>
    </xf>
    <xf numFmtId="14" fontId="4" fillId="24" borderId="16" xfId="57" applyNumberFormat="1" applyFont="1" applyFill="1" applyBorder="1" applyAlignment="1">
      <alignment horizontal="center"/>
      <protection/>
    </xf>
    <xf numFmtId="0" fontId="4" fillId="24" borderId="17" xfId="57" applyFont="1" applyFill="1" applyBorder="1" applyAlignment="1">
      <alignment horizontal="center"/>
      <protection/>
    </xf>
    <xf numFmtId="0" fontId="4" fillId="24" borderId="17" xfId="57" applyFont="1" applyFill="1" applyBorder="1" applyAlignment="1">
      <alignment horizontal="left"/>
      <protection/>
    </xf>
    <xf numFmtId="14" fontId="4" fillId="24" borderId="17" xfId="57" applyNumberFormat="1" applyFont="1" applyFill="1" applyBorder="1" applyAlignment="1">
      <alignment horizontal="center"/>
      <protection/>
    </xf>
    <xf numFmtId="170" fontId="4" fillId="0" borderId="13" xfId="54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57" applyFont="1" applyFill="1" applyBorder="1" applyAlignment="1">
      <alignment horizontal="left" wrapText="1"/>
      <protection/>
    </xf>
    <xf numFmtId="0" fontId="9" fillId="0" borderId="0" xfId="0" applyFont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4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173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173" fontId="4" fillId="0" borderId="21" xfId="57" applyNumberFormat="1" applyFont="1" applyFill="1" applyBorder="1" applyAlignment="1">
      <alignment horizontal="center"/>
      <protection/>
    </xf>
    <xf numFmtId="173" fontId="4" fillId="0" borderId="12" xfId="57" applyNumberFormat="1" applyFont="1" applyFill="1" applyBorder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11" fillId="0" borderId="0" xfId="0" applyFont="1" applyAlignment="1">
      <alignment/>
    </xf>
    <xf numFmtId="170" fontId="7" fillId="0" borderId="17" xfId="54" applyFont="1" applyBorder="1" applyAlignment="1">
      <alignment horizontal="center"/>
    </xf>
    <xf numFmtId="14" fontId="4" fillId="24" borderId="22" xfId="57" applyNumberFormat="1" applyFont="1" applyFill="1" applyBorder="1" applyAlignment="1">
      <alignment horizontal="center"/>
      <protection/>
    </xf>
    <xf numFmtId="0" fontId="4" fillId="24" borderId="23" xfId="57" applyFont="1" applyFill="1" applyBorder="1" applyAlignment="1">
      <alignment horizontal="center"/>
      <protection/>
    </xf>
    <xf numFmtId="0" fontId="4" fillId="24" borderId="23" xfId="57" applyFont="1" applyFill="1" applyBorder="1" applyAlignment="1">
      <alignment horizontal="left"/>
      <protection/>
    </xf>
    <xf numFmtId="14" fontId="4" fillId="24" borderId="23" xfId="57" applyNumberFormat="1" applyFont="1" applyFill="1" applyBorder="1" applyAlignment="1">
      <alignment horizontal="center"/>
      <protection/>
    </xf>
    <xf numFmtId="170" fontId="7" fillId="0" borderId="23" xfId="54" applyFont="1" applyBorder="1" applyAlignment="1">
      <alignment horizontal="center"/>
    </xf>
    <xf numFmtId="0" fontId="2" fillId="22" borderId="10" xfId="57" applyFont="1" applyFill="1" applyBorder="1" applyAlignment="1">
      <alignment horizontal="center" wrapText="1"/>
      <protection/>
    </xf>
    <xf numFmtId="0" fontId="14" fillId="0" borderId="0" xfId="57" applyFont="1" applyAlignment="1">
      <alignment horizontal="left"/>
      <protection/>
    </xf>
    <xf numFmtId="0" fontId="2" fillId="22" borderId="24" xfId="57" applyFont="1" applyFill="1" applyBorder="1" applyAlignment="1">
      <alignment horizontal="center" wrapText="1"/>
      <protection/>
    </xf>
    <xf numFmtId="173" fontId="0" fillId="0" borderId="0" xfId="0" applyNumberFormat="1" applyAlignment="1">
      <alignment horizontal="center"/>
    </xf>
    <xf numFmtId="0" fontId="14" fillId="0" borderId="0" xfId="57" applyFont="1" applyAlignment="1">
      <alignment horizontal="center"/>
      <protection/>
    </xf>
    <xf numFmtId="0" fontId="2" fillId="22" borderId="12" xfId="57" applyFont="1" applyFill="1" applyBorder="1" applyAlignment="1">
      <alignment horizontal="center" vertical="center" wrapText="1"/>
      <protection/>
    </xf>
    <xf numFmtId="0" fontId="2" fillId="22" borderId="25" xfId="57" applyFont="1" applyFill="1" applyBorder="1" applyAlignment="1">
      <alignment horizontal="center" wrapText="1"/>
      <protection/>
    </xf>
    <xf numFmtId="14" fontId="4" fillId="24" borderId="13" xfId="57" applyNumberFormat="1" applyFont="1" applyFill="1" applyBorder="1" applyAlignment="1">
      <alignment horizontal="left"/>
      <protection/>
    </xf>
    <xf numFmtId="170" fontId="4" fillId="24" borderId="26" xfId="54" applyFont="1" applyFill="1" applyBorder="1" applyAlignment="1">
      <alignment horizontal="center"/>
    </xf>
    <xf numFmtId="14" fontId="4" fillId="24" borderId="17" xfId="57" applyNumberFormat="1" applyFont="1" applyFill="1" applyBorder="1" applyAlignment="1">
      <alignment horizontal="left"/>
      <protection/>
    </xf>
    <xf numFmtId="0" fontId="4" fillId="24" borderId="21" xfId="57" applyFont="1" applyFill="1" applyBorder="1" applyAlignment="1">
      <alignment horizontal="center"/>
      <protection/>
    </xf>
    <xf numFmtId="14" fontId="4" fillId="24" borderId="21" xfId="57" applyNumberFormat="1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center"/>
    </xf>
    <xf numFmtId="0" fontId="10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NumberFormat="1" applyFont="1" applyFill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49" fontId="2" fillId="22" borderId="10" xfId="57" applyNumberFormat="1" applyFont="1" applyFill="1" applyBorder="1" applyAlignment="1">
      <alignment horizontal="left" wrapText="1"/>
      <protection/>
    </xf>
    <xf numFmtId="0" fontId="2" fillId="22" borderId="10" xfId="57" applyNumberFormat="1" applyFont="1" applyFill="1" applyBorder="1" applyAlignment="1">
      <alignment horizontal="center" wrapText="1"/>
      <protection/>
    </xf>
    <xf numFmtId="172" fontId="4" fillId="0" borderId="22" xfId="57" applyNumberFormat="1" applyFont="1" applyBorder="1" applyAlignment="1">
      <alignment horizontal="center"/>
      <protection/>
    </xf>
    <xf numFmtId="49" fontId="4" fillId="0" borderId="23" xfId="57" applyNumberFormat="1" applyFont="1" applyBorder="1" applyAlignment="1">
      <alignment horizontal="center"/>
      <protection/>
    </xf>
    <xf numFmtId="0" fontId="4" fillId="0" borderId="23" xfId="57" applyFont="1" applyBorder="1" applyAlignment="1">
      <alignment horizontal="left"/>
      <protection/>
    </xf>
    <xf numFmtId="0" fontId="4" fillId="0" borderId="23" xfId="57" applyFont="1" applyFill="1" applyBorder="1" applyAlignment="1">
      <alignment horizontal="center"/>
      <protection/>
    </xf>
    <xf numFmtId="14" fontId="4" fillId="0" borderId="23" xfId="57" applyNumberFormat="1" applyFont="1" applyFill="1" applyBorder="1" applyAlignment="1">
      <alignment horizontal="center"/>
      <protection/>
    </xf>
    <xf numFmtId="14" fontId="4" fillId="4" borderId="23" xfId="57" applyNumberFormat="1" applyFont="1" applyFill="1" applyBorder="1" applyAlignment="1">
      <alignment horizontal="center"/>
      <protection/>
    </xf>
    <xf numFmtId="14" fontId="2" fillId="0" borderId="23" xfId="57" applyNumberFormat="1" applyFont="1" applyBorder="1" applyAlignment="1">
      <alignment horizontal="center"/>
      <protection/>
    </xf>
    <xf numFmtId="4" fontId="2" fillId="0" borderId="23" xfId="57" applyNumberFormat="1" applyFont="1" applyFill="1" applyBorder="1" applyAlignment="1">
      <alignment horizontal="left"/>
      <protection/>
    </xf>
    <xf numFmtId="0" fontId="9" fillId="0" borderId="27" xfId="0" applyFont="1" applyBorder="1" applyAlignment="1">
      <alignment horizontal="center"/>
    </xf>
    <xf numFmtId="172" fontId="4" fillId="0" borderId="15" xfId="57" applyNumberFormat="1" applyFont="1" applyBorder="1" applyAlignment="1">
      <alignment horizontal="center"/>
      <protection/>
    </xf>
    <xf numFmtId="49" fontId="4" fillId="0" borderId="13" xfId="57" applyNumberFormat="1" applyFont="1" applyBorder="1" applyAlignment="1">
      <alignment horizontal="center"/>
      <protection/>
    </xf>
    <xf numFmtId="0" fontId="4" fillId="0" borderId="13" xfId="57" applyFont="1" applyBorder="1" applyAlignment="1">
      <alignment horizontal="left"/>
      <protection/>
    </xf>
    <xf numFmtId="49" fontId="9" fillId="0" borderId="13" xfId="57" applyNumberFormat="1" applyFont="1" applyBorder="1" applyAlignment="1">
      <alignment horizontal="center"/>
      <protection/>
    </xf>
    <xf numFmtId="14" fontId="4" fillId="4" borderId="13" xfId="57" applyNumberFormat="1" applyFont="1" applyFill="1" applyBorder="1" applyAlignment="1">
      <alignment horizontal="center"/>
      <protection/>
    </xf>
    <xf numFmtId="14" fontId="2" fillId="0" borderId="13" xfId="57" applyNumberFormat="1" applyFont="1" applyBorder="1" applyAlignment="1">
      <alignment horizontal="center"/>
      <protection/>
    </xf>
    <xf numFmtId="4" fontId="2" fillId="0" borderId="13" xfId="57" applyNumberFormat="1" applyFont="1" applyFill="1" applyBorder="1" applyAlignment="1">
      <alignment horizontal="left"/>
      <protection/>
    </xf>
    <xf numFmtId="0" fontId="9" fillId="0" borderId="26" xfId="0" applyFont="1" applyBorder="1" applyAlignment="1">
      <alignment horizontal="center"/>
    </xf>
    <xf numFmtId="0" fontId="4" fillId="0" borderId="13" xfId="57" applyFont="1" applyBorder="1" applyAlignment="1">
      <alignment horizontal="center"/>
      <protection/>
    </xf>
    <xf numFmtId="0" fontId="4" fillId="0" borderId="13" xfId="57" applyFont="1" applyBorder="1">
      <alignment/>
      <protection/>
    </xf>
    <xf numFmtId="0" fontId="9" fillId="0" borderId="26" xfId="0" applyFont="1" applyFill="1" applyBorder="1" applyAlignment="1">
      <alignment horizontal="center"/>
    </xf>
    <xf numFmtId="172" fontId="9" fillId="0" borderId="15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14" fontId="4" fillId="0" borderId="13" xfId="60" applyNumberFormat="1" applyFont="1" applyBorder="1" applyAlignment="1">
      <alignment horizontal="center"/>
      <protection/>
    </xf>
    <xf numFmtId="14" fontId="9" fillId="4" borderId="13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9" fillId="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72" fontId="9" fillId="0" borderId="15" xfId="60" applyNumberFormat="1" applyFont="1" applyBorder="1" applyAlignment="1">
      <alignment horizontal="center"/>
      <protection/>
    </xf>
    <xf numFmtId="0" fontId="9" fillId="0" borderId="13" xfId="60" applyFont="1" applyBorder="1" applyAlignment="1">
      <alignment horizontal="center"/>
      <protection/>
    </xf>
    <xf numFmtId="0" fontId="9" fillId="0" borderId="13" xfId="60" applyFont="1" applyBorder="1">
      <alignment/>
      <protection/>
    </xf>
    <xf numFmtId="49" fontId="9" fillId="0" borderId="13" xfId="60" applyNumberFormat="1" applyFont="1" applyBorder="1" applyAlignment="1">
      <alignment horizontal="center"/>
      <protection/>
    </xf>
    <xf numFmtId="0" fontId="4" fillId="0" borderId="26" xfId="57" applyFont="1" applyFill="1" applyBorder="1" applyAlignment="1">
      <alignment horizontal="center" wrapText="1"/>
      <protection/>
    </xf>
    <xf numFmtId="0" fontId="9" fillId="0" borderId="13" xfId="57" applyFont="1" applyBorder="1" applyAlignment="1">
      <alignment horizontal="left"/>
      <protection/>
    </xf>
    <xf numFmtId="14" fontId="3" fillId="0" borderId="13" xfId="0" applyNumberFormat="1" applyFont="1" applyFill="1" applyBorder="1" applyAlignment="1">
      <alignment horizontal="center"/>
    </xf>
    <xf numFmtId="0" fontId="9" fillId="0" borderId="13" xfId="57" applyFont="1" applyFill="1" applyBorder="1" applyAlignment="1">
      <alignment horizontal="center"/>
      <protection/>
    </xf>
    <xf numFmtId="14" fontId="4" fillId="0" borderId="13" xfId="60" applyNumberFormat="1" applyFont="1" applyFill="1" applyBorder="1" applyAlignment="1">
      <alignment horizontal="center"/>
      <protection/>
    </xf>
    <xf numFmtId="172" fontId="4" fillId="0" borderId="15" xfId="61" applyNumberFormat="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9" fillId="0" borderId="13" xfId="61" applyFont="1" applyBorder="1" applyAlignment="1">
      <alignment horizontal="center"/>
      <protection/>
    </xf>
    <xf numFmtId="49" fontId="9" fillId="0" borderId="13" xfId="61" applyNumberFormat="1" applyFont="1" applyBorder="1" applyAlignment="1">
      <alignment horizontal="center"/>
      <protection/>
    </xf>
    <xf numFmtId="14" fontId="9" fillId="0" borderId="13" xfId="57" applyNumberFormat="1" applyFont="1" applyBorder="1" applyAlignment="1">
      <alignment horizontal="center"/>
      <protection/>
    </xf>
    <xf numFmtId="172" fontId="4" fillId="0" borderId="16" xfId="61" applyNumberFormat="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9" fillId="0" borderId="17" xfId="61" applyFont="1" applyBorder="1" applyAlignment="1">
      <alignment horizontal="center"/>
      <protection/>
    </xf>
    <xf numFmtId="14" fontId="9" fillId="4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14" fontId="9" fillId="0" borderId="17" xfId="57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17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70" fontId="4" fillId="5" borderId="23" xfId="54" applyFont="1" applyFill="1" applyBorder="1" applyAlignment="1">
      <alignment horizontal="center"/>
    </xf>
    <xf numFmtId="170" fontId="4" fillId="5" borderId="13" xfId="54" applyFont="1" applyFill="1" applyBorder="1" applyAlignment="1">
      <alignment horizontal="center"/>
    </xf>
    <xf numFmtId="173" fontId="4" fillId="5" borderId="13" xfId="54" applyNumberFormat="1" applyFont="1" applyFill="1" applyBorder="1" applyAlignment="1">
      <alignment horizontal="center"/>
    </xf>
    <xf numFmtId="170" fontId="4" fillId="5" borderId="17" xfId="54" applyFont="1" applyFill="1" applyBorder="1" applyAlignment="1">
      <alignment horizontal="center"/>
    </xf>
    <xf numFmtId="170" fontId="8" fillId="5" borderId="28" xfId="0" applyNumberFormat="1" applyFont="1" applyFill="1" applyBorder="1" applyAlignment="1">
      <alignment horizontal="center"/>
    </xf>
    <xf numFmtId="173" fontId="4" fillId="5" borderId="23" xfId="54" applyNumberFormat="1" applyFont="1" applyFill="1" applyBorder="1" applyAlignment="1">
      <alignment horizontal="center"/>
    </xf>
    <xf numFmtId="170" fontId="4" fillId="5" borderId="13" xfId="54" applyFont="1" applyFill="1" applyBorder="1" applyAlignment="1">
      <alignment horizontal="left"/>
    </xf>
    <xf numFmtId="170" fontId="4" fillId="5" borderId="17" xfId="54" applyFont="1" applyFill="1" applyBorder="1" applyAlignment="1">
      <alignment horizontal="left"/>
    </xf>
    <xf numFmtId="170" fontId="3" fillId="5" borderId="29" xfId="0" applyNumberFormat="1" applyFont="1" applyFill="1" applyBorder="1" applyAlignment="1">
      <alignment/>
    </xf>
    <xf numFmtId="0" fontId="2" fillId="6" borderId="14" xfId="57" applyFont="1" applyFill="1" applyBorder="1" applyAlignment="1">
      <alignment horizontal="center" wrapText="1"/>
      <protection/>
    </xf>
    <xf numFmtId="0" fontId="2" fillId="6" borderId="10" xfId="57" applyFont="1" applyFill="1" applyBorder="1" applyAlignment="1">
      <alignment horizontal="center" wrapText="1"/>
      <protection/>
    </xf>
    <xf numFmtId="0" fontId="3" fillId="6" borderId="10" xfId="0" applyFont="1" applyFill="1" applyBorder="1" applyAlignment="1">
      <alignment horizontal="center"/>
    </xf>
    <xf numFmtId="0" fontId="2" fillId="6" borderId="24" xfId="5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/>
    </xf>
    <xf numFmtId="0" fontId="2" fillId="17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 horizontal="center"/>
    </xf>
    <xf numFmtId="173" fontId="4" fillId="5" borderId="13" xfId="57" applyNumberFormat="1" applyFont="1" applyFill="1" applyBorder="1" applyAlignment="1">
      <alignment horizontal="center"/>
      <protection/>
    </xf>
    <xf numFmtId="173" fontId="4" fillId="5" borderId="17" xfId="57" applyNumberFormat="1" applyFont="1" applyFill="1" applyBorder="1" applyAlignment="1">
      <alignment horizontal="center"/>
      <protection/>
    </xf>
    <xf numFmtId="173" fontId="3" fillId="5" borderId="12" xfId="0" applyNumberFormat="1" applyFont="1" applyFill="1" applyBorder="1" applyAlignment="1">
      <alignment horizontal="center"/>
    </xf>
    <xf numFmtId="170" fontId="4" fillId="8" borderId="13" xfId="54" applyFont="1" applyFill="1" applyBorder="1" applyAlignment="1">
      <alignment horizontal="left"/>
    </xf>
    <xf numFmtId="170" fontId="4" fillId="8" borderId="21" xfId="54" applyFont="1" applyFill="1" applyBorder="1" applyAlignment="1">
      <alignment horizontal="left"/>
    </xf>
    <xf numFmtId="170" fontId="4" fillId="0" borderId="21" xfId="54" applyFont="1" applyFill="1" applyBorder="1" applyAlignment="1">
      <alignment horizontal="center"/>
    </xf>
    <xf numFmtId="170" fontId="3" fillId="0" borderId="24" xfId="0" applyNumberFormat="1" applyFont="1" applyFill="1" applyBorder="1" applyAlignment="1">
      <alignment/>
    </xf>
    <xf numFmtId="170" fontId="3" fillId="8" borderId="14" xfId="0" applyNumberFormat="1" applyFont="1" applyFill="1" applyBorder="1" applyAlignment="1">
      <alignment/>
    </xf>
    <xf numFmtId="170" fontId="4" fillId="8" borderId="13" xfId="54" applyFont="1" applyFill="1" applyBorder="1" applyAlignment="1">
      <alignment horizontal="center"/>
    </xf>
    <xf numFmtId="14" fontId="4" fillId="3" borderId="15" xfId="57" applyNumberFormat="1" applyFont="1" applyFill="1" applyBorder="1" applyAlignment="1">
      <alignment horizontal="center"/>
      <protection/>
    </xf>
    <xf numFmtId="0" fontId="4" fillId="3" borderId="13" xfId="57" applyFont="1" applyFill="1" applyBorder="1" applyAlignment="1">
      <alignment horizontal="center"/>
      <protection/>
    </xf>
    <xf numFmtId="0" fontId="4" fillId="3" borderId="13" xfId="57" applyFont="1" applyFill="1" applyBorder="1" applyAlignment="1">
      <alignment horizontal="left"/>
      <protection/>
    </xf>
    <xf numFmtId="173" fontId="4" fillId="3" borderId="13" xfId="57" applyNumberFormat="1" applyFont="1" applyFill="1" applyBorder="1" applyAlignment="1">
      <alignment horizontal="center"/>
      <protection/>
    </xf>
    <xf numFmtId="14" fontId="4" fillId="3" borderId="13" xfId="57" applyNumberFormat="1" applyFont="1" applyFill="1" applyBorder="1" applyAlignment="1">
      <alignment horizontal="center"/>
      <protection/>
    </xf>
    <xf numFmtId="170" fontId="4" fillId="3" borderId="13" xfId="54" applyFont="1" applyFill="1" applyBorder="1" applyAlignment="1">
      <alignment horizontal="left"/>
    </xf>
    <xf numFmtId="14" fontId="4" fillId="3" borderId="13" xfId="57" applyNumberFormat="1" applyFont="1" applyFill="1" applyBorder="1" applyAlignment="1">
      <alignment horizontal="left"/>
      <protection/>
    </xf>
    <xf numFmtId="170" fontId="4" fillId="3" borderId="13" xfId="54" applyFont="1" applyFill="1" applyBorder="1" applyAlignment="1">
      <alignment horizontal="center"/>
    </xf>
    <xf numFmtId="170" fontId="4" fillId="3" borderId="26" xfId="54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173" fontId="4" fillId="0" borderId="13" xfId="54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8" fillId="5" borderId="28" xfId="0" applyNumberFormat="1" applyFont="1" applyFill="1" applyBorder="1" applyAlignment="1">
      <alignment horizontal="center"/>
    </xf>
    <xf numFmtId="173" fontId="4" fillId="25" borderId="13" xfId="54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173" fontId="4" fillId="5" borderId="17" xfId="54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2" fillId="22" borderId="24" xfId="57" applyNumberFormat="1" applyFont="1" applyFill="1" applyBorder="1" applyAlignment="1">
      <alignment horizontal="center" wrapText="1"/>
      <protection/>
    </xf>
    <xf numFmtId="173" fontId="4" fillId="5" borderId="23" xfId="57" applyNumberFormat="1" applyFont="1" applyFill="1" applyBorder="1" applyAlignment="1">
      <alignment horizontal="center"/>
      <protection/>
    </xf>
    <xf numFmtId="170" fontId="4" fillId="8" borderId="23" xfId="54" applyFont="1" applyFill="1" applyBorder="1" applyAlignment="1">
      <alignment horizontal="center"/>
    </xf>
    <xf numFmtId="170" fontId="4" fillId="8" borderId="17" xfId="54" applyFont="1" applyFill="1" applyBorder="1" applyAlignment="1">
      <alignment horizontal="center"/>
    </xf>
    <xf numFmtId="170" fontId="8" fillId="8" borderId="31" xfId="0" applyNumberFormat="1" applyFont="1" applyFill="1" applyBorder="1" applyAlignment="1">
      <alignment horizontal="center"/>
    </xf>
    <xf numFmtId="0" fontId="2" fillId="8" borderId="14" xfId="57" applyFont="1" applyFill="1" applyBorder="1" applyAlignment="1">
      <alignment horizontal="center" wrapText="1"/>
      <protection/>
    </xf>
    <xf numFmtId="0" fontId="2" fillId="8" borderId="10" xfId="57" applyFont="1" applyFill="1" applyBorder="1" applyAlignment="1">
      <alignment horizontal="center" wrapText="1"/>
      <protection/>
    </xf>
    <xf numFmtId="0" fontId="3" fillId="8" borderId="10" xfId="0" applyFont="1" applyFill="1" applyBorder="1" applyAlignment="1">
      <alignment horizontal="center"/>
    </xf>
    <xf numFmtId="0" fontId="2" fillId="8" borderId="24" xfId="57" applyFont="1" applyFill="1" applyBorder="1" applyAlignment="1">
      <alignment horizontal="center" wrapText="1"/>
      <protection/>
    </xf>
    <xf numFmtId="4" fontId="9" fillId="0" borderId="23" xfId="57" applyNumberFormat="1" applyFont="1" applyFill="1" applyBorder="1" applyAlignment="1">
      <alignment horizontal="center"/>
      <protection/>
    </xf>
    <xf numFmtId="14" fontId="3" fillId="0" borderId="17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14" fontId="9" fillId="0" borderId="13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9" fillId="0" borderId="23" xfId="57" applyNumberFormat="1" applyFont="1" applyFill="1" applyBorder="1" applyAlignment="1">
      <alignment horizontal="center"/>
      <protection/>
    </xf>
    <xf numFmtId="0" fontId="9" fillId="0" borderId="13" xfId="57" applyNumberFormat="1" applyFont="1" applyFill="1" applyBorder="1" applyAlignment="1">
      <alignment horizontal="center"/>
      <protection/>
    </xf>
    <xf numFmtId="14" fontId="9" fillId="0" borderId="13" xfId="5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4" fillId="0" borderId="0" xfId="57" applyNumberFormat="1" applyFont="1" applyFill="1" applyAlignment="1">
      <alignment horizontal="center"/>
      <protection/>
    </xf>
    <xf numFmtId="0" fontId="9" fillId="0" borderId="0" xfId="57" applyNumberFormat="1" applyFont="1" applyFill="1" applyAlignment="1">
      <alignment horizontal="center"/>
      <protection/>
    </xf>
    <xf numFmtId="173" fontId="2" fillId="0" borderId="0" xfId="57" applyNumberFormat="1" applyFont="1" applyFill="1" applyAlignment="1">
      <alignment horizontal="center"/>
      <protection/>
    </xf>
    <xf numFmtId="4" fontId="4" fillId="0" borderId="0" xfId="57" applyNumberFormat="1" applyFont="1" applyFill="1" applyAlignment="1">
      <alignment horizontal="center"/>
      <protection/>
    </xf>
    <xf numFmtId="0" fontId="3" fillId="22" borderId="10" xfId="57" applyNumberFormat="1" applyFont="1" applyFill="1" applyBorder="1" applyAlignment="1">
      <alignment horizontal="center" wrapText="1"/>
      <protection/>
    </xf>
    <xf numFmtId="0" fontId="2" fillId="22" borderId="32" xfId="57" applyFont="1" applyFill="1" applyBorder="1" applyAlignment="1">
      <alignment horizontal="center" wrapText="1"/>
      <protection/>
    </xf>
    <xf numFmtId="4" fontId="2" fillId="22" borderId="13" xfId="57" applyNumberFormat="1" applyFont="1" applyFill="1" applyBorder="1" applyAlignment="1">
      <alignment horizontal="center" wrapText="1"/>
      <protection/>
    </xf>
    <xf numFmtId="0" fontId="2" fillId="22" borderId="13" xfId="57" applyFont="1" applyFill="1" applyBorder="1" applyAlignment="1">
      <alignment horizontal="center" wrapText="1"/>
      <protection/>
    </xf>
    <xf numFmtId="173" fontId="9" fillId="5" borderId="23" xfId="57" applyNumberFormat="1" applyFont="1" applyFill="1" applyBorder="1" applyAlignment="1">
      <alignment horizontal="center"/>
      <protection/>
    </xf>
    <xf numFmtId="173" fontId="9" fillId="8" borderId="23" xfId="57" applyNumberFormat="1" applyFont="1" applyFill="1" applyBorder="1" applyAlignment="1">
      <alignment horizontal="center"/>
      <protection/>
    </xf>
    <xf numFmtId="4" fontId="9" fillId="8" borderId="23" xfId="57" applyNumberFormat="1" applyFont="1" applyFill="1" applyBorder="1" applyAlignment="1">
      <alignment horizontal="center"/>
      <protection/>
    </xf>
    <xf numFmtId="0" fontId="4" fillId="11" borderId="32" xfId="57" applyFont="1" applyFill="1" applyBorder="1" applyAlignment="1">
      <alignment horizontal="center" wrapText="1"/>
      <protection/>
    </xf>
    <xf numFmtId="0" fontId="4" fillId="11" borderId="13" xfId="57" applyFont="1" applyFill="1" applyBorder="1" applyAlignment="1">
      <alignment horizontal="center" wrapText="1"/>
      <protection/>
    </xf>
    <xf numFmtId="0" fontId="9" fillId="0" borderId="13" xfId="0" applyFont="1" applyBorder="1" applyAlignment="1">
      <alignment horizontal="center"/>
    </xf>
    <xf numFmtId="173" fontId="9" fillId="5" borderId="13" xfId="57" applyNumberFormat="1" applyFont="1" applyFill="1" applyBorder="1" applyAlignment="1">
      <alignment horizontal="center"/>
      <protection/>
    </xf>
    <xf numFmtId="173" fontId="9" fillId="8" borderId="13" xfId="57" applyNumberFormat="1" applyFont="1" applyFill="1" applyBorder="1" applyAlignment="1">
      <alignment horizontal="center"/>
      <protection/>
    </xf>
    <xf numFmtId="4" fontId="9" fillId="8" borderId="13" xfId="57" applyNumberFormat="1" applyFont="1" applyFill="1" applyBorder="1" applyAlignment="1">
      <alignment horizontal="center"/>
      <protection/>
    </xf>
    <xf numFmtId="0" fontId="9" fillId="11" borderId="32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173" fontId="9" fillId="5" borderId="13" xfId="0" applyNumberFormat="1" applyFont="1" applyFill="1" applyBorder="1" applyAlignment="1">
      <alignment horizontal="center"/>
    </xf>
    <xf numFmtId="173" fontId="9" fillId="8" borderId="13" xfId="0" applyNumberFormat="1" applyFont="1" applyFill="1" applyBorder="1" applyAlignment="1">
      <alignment horizontal="center"/>
    </xf>
    <xf numFmtId="173" fontId="9" fillId="5" borderId="13" xfId="60" applyNumberFormat="1" applyFont="1" applyFill="1" applyBorder="1" applyAlignment="1">
      <alignment horizontal="center"/>
      <protection/>
    </xf>
    <xf numFmtId="0" fontId="9" fillId="0" borderId="13" xfId="60" applyNumberFormat="1" applyFont="1" applyFill="1" applyBorder="1" applyAlignment="1">
      <alignment horizontal="center"/>
      <protection/>
    </xf>
    <xf numFmtId="0" fontId="2" fillId="11" borderId="13" xfId="57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2" fillId="0" borderId="13" xfId="57" applyFont="1" applyFill="1" applyBorder="1" applyAlignment="1">
      <alignment horizontal="center" wrapText="1"/>
      <protection/>
    </xf>
    <xf numFmtId="0" fontId="9" fillId="0" borderId="13" xfId="61" applyFont="1" applyBorder="1">
      <alignment/>
      <protection/>
    </xf>
    <xf numFmtId="173" fontId="9" fillId="5" borderId="13" xfId="61" applyNumberFormat="1" applyFont="1" applyFill="1" applyBorder="1" applyAlignment="1">
      <alignment horizontal="center"/>
      <protection/>
    </xf>
    <xf numFmtId="0" fontId="9" fillId="0" borderId="13" xfId="61" applyNumberFormat="1" applyFont="1" applyFill="1" applyBorder="1" applyAlignment="1">
      <alignment horizontal="center"/>
      <protection/>
    </xf>
    <xf numFmtId="173" fontId="9" fillId="5" borderId="17" xfId="61" applyNumberFormat="1" applyFont="1" applyFill="1" applyBorder="1" applyAlignment="1">
      <alignment horizontal="center"/>
      <protection/>
    </xf>
    <xf numFmtId="0" fontId="9" fillId="0" borderId="17" xfId="61" applyNumberFormat="1" applyFont="1" applyFill="1" applyBorder="1" applyAlignment="1">
      <alignment horizontal="center"/>
      <protection/>
    </xf>
    <xf numFmtId="173" fontId="9" fillId="5" borderId="17" xfId="0" applyNumberFormat="1" applyFont="1" applyFill="1" applyBorder="1" applyAlignment="1">
      <alignment horizontal="center"/>
    </xf>
    <xf numFmtId="173" fontId="9" fillId="8" borderId="17" xfId="0" applyNumberFormat="1" applyFont="1" applyFill="1" applyBorder="1" applyAlignment="1">
      <alignment horizontal="center"/>
    </xf>
    <xf numFmtId="4" fontId="9" fillId="8" borderId="17" xfId="57" applyNumberFormat="1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center"/>
    </xf>
    <xf numFmtId="173" fontId="3" fillId="5" borderId="28" xfId="0" applyNumberFormat="1" applyFont="1" applyFill="1" applyBorder="1" applyAlignment="1">
      <alignment horizontal="center"/>
    </xf>
    <xf numFmtId="173" fontId="3" fillId="5" borderId="18" xfId="0" applyNumberFormat="1" applyFont="1" applyFill="1" applyBorder="1" applyAlignment="1">
      <alignment horizontal="center"/>
    </xf>
    <xf numFmtId="173" fontId="3" fillId="8" borderId="20" xfId="0" applyNumberFormat="1" applyFont="1" applyFill="1" applyBorder="1" applyAlignment="1">
      <alignment horizontal="center"/>
    </xf>
    <xf numFmtId="4" fontId="3" fillId="8" borderId="28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99"/>
  <sheetViews>
    <sheetView zoomScalePageLayoutView="0" workbookViewId="0" topLeftCell="A49">
      <selection activeCell="C47" sqref="C47"/>
    </sheetView>
  </sheetViews>
  <sheetFormatPr defaultColWidth="11.421875" defaultRowHeight="15"/>
  <cols>
    <col min="4" max="4" width="22.00390625" style="0" customWidth="1"/>
    <col min="6" max="6" width="11.421875" style="34" customWidth="1"/>
    <col min="7" max="8" width="11.421875" style="0" customWidth="1"/>
    <col min="9" max="9" width="16.140625" style="0" customWidth="1"/>
    <col min="10" max="10" width="11.421875" style="0" customWidth="1"/>
    <col min="11" max="11" width="14.7109375" style="0" customWidth="1"/>
    <col min="12" max="12" width="11.421875" style="0" customWidth="1"/>
    <col min="13" max="13" width="19.140625" style="0" customWidth="1"/>
    <col min="15" max="15" width="11.421875" style="24" customWidth="1"/>
    <col min="16" max="16" width="18.8515625" style="0" customWidth="1"/>
    <col min="17" max="17" width="21.140625" style="0" customWidth="1"/>
    <col min="18" max="19" width="18.28125" style="0" customWidth="1"/>
    <col min="21" max="22" width="11.421875" style="0" customWidth="1"/>
    <col min="23" max="23" width="12.57421875" style="0" customWidth="1"/>
  </cols>
  <sheetData>
    <row r="1" ht="15"/>
    <row r="2" ht="15">
      <c r="G2" t="s">
        <v>501</v>
      </c>
    </row>
    <row r="3" spans="7:8" ht="20.25">
      <c r="G3" s="60" t="s">
        <v>232</v>
      </c>
      <c r="H3" s="167" t="s">
        <v>502</v>
      </c>
    </row>
    <row r="4" spans="2:24" ht="15.75">
      <c r="B4" s="68" t="s">
        <v>233</v>
      </c>
      <c r="C4" s="14"/>
      <c r="D4" s="14"/>
      <c r="E4" s="14"/>
      <c r="F4" s="28"/>
      <c r="G4" s="14"/>
      <c r="H4" s="14"/>
      <c r="I4" s="14"/>
      <c r="J4" s="14"/>
      <c r="K4" s="14"/>
      <c r="L4" s="14"/>
      <c r="M4" s="14"/>
      <c r="N4" s="14"/>
      <c r="O4" s="21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59"/>
      <c r="C5" s="14"/>
      <c r="D5" s="14"/>
      <c r="E5" s="14"/>
      <c r="F5" s="28"/>
      <c r="G5" s="14"/>
      <c r="H5" s="14"/>
      <c r="I5" s="14"/>
      <c r="J5" s="14"/>
      <c r="K5" s="14"/>
      <c r="L5" s="14"/>
      <c r="M5" s="14"/>
      <c r="N5" s="14"/>
      <c r="O5" s="21"/>
      <c r="P5" s="14"/>
      <c r="Q5" s="14"/>
      <c r="R5" s="14"/>
      <c r="S5" s="14"/>
      <c r="T5" s="14"/>
      <c r="U5" s="14"/>
      <c r="V5" s="14"/>
      <c r="W5" s="14"/>
      <c r="X5" s="14"/>
    </row>
    <row r="6" spans="2:25" ht="30" customHeight="1" thickBot="1">
      <c r="B6" s="19" t="s">
        <v>0</v>
      </c>
      <c r="C6" s="20" t="s">
        <v>1</v>
      </c>
      <c r="D6" s="1" t="s">
        <v>234</v>
      </c>
      <c r="E6" s="2" t="s">
        <v>3</v>
      </c>
      <c r="F6" s="29" t="s">
        <v>4</v>
      </c>
      <c r="G6" s="3" t="s">
        <v>5</v>
      </c>
      <c r="H6" s="3" t="s">
        <v>6</v>
      </c>
      <c r="I6" s="2" t="s">
        <v>7</v>
      </c>
      <c r="J6" s="2" t="s">
        <v>8</v>
      </c>
      <c r="K6" s="67" t="s">
        <v>9</v>
      </c>
      <c r="L6" s="2" t="s">
        <v>10</v>
      </c>
      <c r="M6" s="2" t="s">
        <v>235</v>
      </c>
      <c r="N6" s="6" t="s">
        <v>11</v>
      </c>
      <c r="O6" s="6" t="s">
        <v>12</v>
      </c>
      <c r="P6" s="6" t="s">
        <v>13</v>
      </c>
      <c r="Q6" s="6" t="s">
        <v>0</v>
      </c>
      <c r="R6" s="2" t="s">
        <v>14</v>
      </c>
      <c r="S6" s="2" t="s">
        <v>0</v>
      </c>
      <c r="T6" s="2" t="s">
        <v>15</v>
      </c>
      <c r="U6" s="2" t="s">
        <v>16</v>
      </c>
      <c r="V6" s="2" t="s">
        <v>236</v>
      </c>
      <c r="W6" s="198" t="s">
        <v>231</v>
      </c>
      <c r="X6" s="21"/>
      <c r="Y6" s="24"/>
    </row>
    <row r="7" spans="2:25" ht="15">
      <c r="B7" s="62">
        <v>40639</v>
      </c>
      <c r="C7" s="63" t="s">
        <v>18</v>
      </c>
      <c r="D7" s="64" t="s">
        <v>19</v>
      </c>
      <c r="E7" s="63" t="s">
        <v>20</v>
      </c>
      <c r="F7" s="199">
        <v>540</v>
      </c>
      <c r="G7" s="63" t="s">
        <v>21</v>
      </c>
      <c r="H7" s="63" t="s">
        <v>22</v>
      </c>
      <c r="I7" s="65">
        <v>40646</v>
      </c>
      <c r="J7" s="65">
        <v>40648</v>
      </c>
      <c r="K7" s="65">
        <f>J7+8</f>
        <v>40656</v>
      </c>
      <c r="L7" s="65">
        <v>40658</v>
      </c>
      <c r="M7" s="63" t="s">
        <v>23</v>
      </c>
      <c r="N7" s="149">
        <v>540</v>
      </c>
      <c r="O7" s="200">
        <v>0</v>
      </c>
      <c r="P7" s="63"/>
      <c r="Q7" s="65"/>
      <c r="R7" s="63"/>
      <c r="S7" s="63"/>
      <c r="T7" s="149">
        <v>540</v>
      </c>
      <c r="U7" s="154">
        <f aca="true" t="shared" si="0" ref="U7:U38">SUM(F7-T7)</f>
        <v>0</v>
      </c>
      <c r="V7" s="66" t="s">
        <v>237</v>
      </c>
      <c r="W7" s="197" t="s">
        <v>229</v>
      </c>
      <c r="X7" s="21"/>
      <c r="Y7" s="24"/>
    </row>
    <row r="8" spans="2:25" ht="15">
      <c r="B8" s="36">
        <v>40647</v>
      </c>
      <c r="C8" s="9" t="s">
        <v>24</v>
      </c>
      <c r="D8" s="7" t="s">
        <v>25</v>
      </c>
      <c r="E8" s="9" t="s">
        <v>26</v>
      </c>
      <c r="F8" s="169">
        <v>540</v>
      </c>
      <c r="G8" s="9"/>
      <c r="H8" s="9" t="s">
        <v>27</v>
      </c>
      <c r="I8" s="8">
        <v>40647</v>
      </c>
      <c r="J8" s="8">
        <v>40648</v>
      </c>
      <c r="K8" s="8">
        <f aca="true" t="shared" si="1" ref="K8:K56">J8+8</f>
        <v>40656</v>
      </c>
      <c r="L8" s="8">
        <v>40658</v>
      </c>
      <c r="M8" s="9" t="s">
        <v>28</v>
      </c>
      <c r="N8" s="150">
        <v>360</v>
      </c>
      <c r="O8" s="177">
        <v>180</v>
      </c>
      <c r="P8" s="9">
        <v>46311800</v>
      </c>
      <c r="Q8" s="8">
        <v>40653</v>
      </c>
      <c r="R8" s="9">
        <v>20110374</v>
      </c>
      <c r="S8" s="8">
        <v>40682</v>
      </c>
      <c r="T8" s="150">
        <f>N8+O8</f>
        <v>540</v>
      </c>
      <c r="U8" s="151">
        <f t="shared" si="0"/>
        <v>0</v>
      </c>
      <c r="V8" s="25" t="s">
        <v>237</v>
      </c>
      <c r="W8" s="193" t="s">
        <v>229</v>
      </c>
      <c r="X8" s="21"/>
      <c r="Y8" s="24"/>
    </row>
    <row r="9" spans="2:25" ht="15">
      <c r="B9" s="36">
        <v>40646</v>
      </c>
      <c r="C9" s="9" t="s">
        <v>29</v>
      </c>
      <c r="D9" s="7" t="s">
        <v>30</v>
      </c>
      <c r="E9" s="9" t="s">
        <v>31</v>
      </c>
      <c r="F9" s="169">
        <v>210</v>
      </c>
      <c r="G9" s="9" t="s">
        <v>32</v>
      </c>
      <c r="H9" s="9" t="s">
        <v>22</v>
      </c>
      <c r="I9" s="8">
        <v>40651</v>
      </c>
      <c r="J9" s="8">
        <v>40651</v>
      </c>
      <c r="K9" s="8">
        <f>J9+8</f>
        <v>40659</v>
      </c>
      <c r="L9" s="8">
        <v>40661</v>
      </c>
      <c r="M9" s="9" t="s">
        <v>33</v>
      </c>
      <c r="N9" s="150">
        <v>210</v>
      </c>
      <c r="O9" s="177">
        <v>0</v>
      </c>
      <c r="P9" s="9"/>
      <c r="Q9" s="8"/>
      <c r="R9" s="9"/>
      <c r="S9" s="8"/>
      <c r="T9" s="150">
        <v>210</v>
      </c>
      <c r="U9" s="151">
        <f t="shared" si="0"/>
        <v>0</v>
      </c>
      <c r="V9" s="25" t="s">
        <v>237</v>
      </c>
      <c r="W9" s="193" t="s">
        <v>230</v>
      </c>
      <c r="X9" s="21"/>
      <c r="Y9" s="24"/>
    </row>
    <row r="10" spans="2:25" ht="15">
      <c r="B10" s="36">
        <v>40646</v>
      </c>
      <c r="C10" s="9" t="s">
        <v>34</v>
      </c>
      <c r="D10" s="7" t="s">
        <v>35</v>
      </c>
      <c r="E10" s="9" t="s">
        <v>31</v>
      </c>
      <c r="F10" s="169">
        <v>540</v>
      </c>
      <c r="G10" s="9" t="s">
        <v>36</v>
      </c>
      <c r="H10" s="9" t="s">
        <v>22</v>
      </c>
      <c r="I10" s="8">
        <v>40650</v>
      </c>
      <c r="J10" s="8">
        <v>40652</v>
      </c>
      <c r="K10" s="8">
        <f t="shared" si="1"/>
        <v>40660</v>
      </c>
      <c r="L10" s="8">
        <v>40662</v>
      </c>
      <c r="M10" s="9" t="s">
        <v>37</v>
      </c>
      <c r="N10" s="150">
        <v>480.4</v>
      </c>
      <c r="O10" s="177">
        <v>59.6</v>
      </c>
      <c r="P10" s="9">
        <v>43137137</v>
      </c>
      <c r="Q10" s="8">
        <v>40660</v>
      </c>
      <c r="R10" s="9">
        <v>20110370</v>
      </c>
      <c r="S10" s="8">
        <v>40682</v>
      </c>
      <c r="T10" s="150">
        <f>N10+O10</f>
        <v>540</v>
      </c>
      <c r="U10" s="151">
        <f t="shared" si="0"/>
        <v>0</v>
      </c>
      <c r="V10" s="25" t="s">
        <v>237</v>
      </c>
      <c r="W10" s="193" t="s">
        <v>230</v>
      </c>
      <c r="X10" s="21"/>
      <c r="Y10" s="24"/>
    </row>
    <row r="11" spans="2:25" ht="15">
      <c r="B11" s="36">
        <v>40648</v>
      </c>
      <c r="C11" s="9" t="s">
        <v>38</v>
      </c>
      <c r="D11" s="7" t="s">
        <v>39</v>
      </c>
      <c r="E11" s="9" t="s">
        <v>40</v>
      </c>
      <c r="F11" s="169">
        <v>450</v>
      </c>
      <c r="G11" s="9" t="s">
        <v>41</v>
      </c>
      <c r="H11" s="9" t="s">
        <v>42</v>
      </c>
      <c r="I11" s="8">
        <v>40658</v>
      </c>
      <c r="J11" s="8">
        <v>40660</v>
      </c>
      <c r="K11" s="8">
        <f t="shared" si="1"/>
        <v>40668</v>
      </c>
      <c r="L11" s="8">
        <v>40666</v>
      </c>
      <c r="M11" s="9" t="s">
        <v>43</v>
      </c>
      <c r="N11" s="150">
        <v>439.32</v>
      </c>
      <c r="O11" s="177">
        <v>10.68</v>
      </c>
      <c r="P11" s="9">
        <v>46311267</v>
      </c>
      <c r="Q11" s="8">
        <v>40666</v>
      </c>
      <c r="R11" s="9">
        <v>20110375</v>
      </c>
      <c r="S11" s="8">
        <v>40682</v>
      </c>
      <c r="T11" s="150">
        <f>N11+O11</f>
        <v>450</v>
      </c>
      <c r="U11" s="151">
        <f t="shared" si="0"/>
        <v>0</v>
      </c>
      <c r="V11" s="25" t="s">
        <v>237</v>
      </c>
      <c r="W11" s="193" t="s">
        <v>230</v>
      </c>
      <c r="X11" s="21"/>
      <c r="Y11" s="24"/>
    </row>
    <row r="12" spans="2:25" ht="15">
      <c r="B12" s="36">
        <v>40648</v>
      </c>
      <c r="C12" s="9" t="s">
        <v>44</v>
      </c>
      <c r="D12" s="7" t="s">
        <v>45</v>
      </c>
      <c r="E12" s="9" t="s">
        <v>46</v>
      </c>
      <c r="F12" s="169">
        <v>450</v>
      </c>
      <c r="G12" s="9" t="s">
        <v>47</v>
      </c>
      <c r="H12" s="9" t="s">
        <v>42</v>
      </c>
      <c r="I12" s="8">
        <v>40660</v>
      </c>
      <c r="J12" s="8">
        <v>40662</v>
      </c>
      <c r="K12" s="8">
        <f t="shared" si="1"/>
        <v>40670</v>
      </c>
      <c r="L12" s="8">
        <v>40673</v>
      </c>
      <c r="M12" s="9" t="s">
        <v>48</v>
      </c>
      <c r="N12" s="150">
        <v>363.4</v>
      </c>
      <c r="O12" s="177">
        <v>86.6</v>
      </c>
      <c r="P12" s="9" t="s">
        <v>49</v>
      </c>
      <c r="Q12" s="8" t="s">
        <v>50</v>
      </c>
      <c r="R12" s="9" t="s">
        <v>51</v>
      </c>
      <c r="S12" s="8">
        <v>40682</v>
      </c>
      <c r="T12" s="150">
        <f aca="true" t="shared" si="2" ref="T12:T18">N12+O12</f>
        <v>450</v>
      </c>
      <c r="U12" s="151">
        <f t="shared" si="0"/>
        <v>0</v>
      </c>
      <c r="V12" s="25" t="s">
        <v>237</v>
      </c>
      <c r="W12" s="193" t="s">
        <v>230</v>
      </c>
      <c r="X12" s="21"/>
      <c r="Y12" s="24"/>
    </row>
    <row r="13" spans="2:25" ht="15">
      <c r="B13" s="36">
        <v>40648</v>
      </c>
      <c r="C13" s="9" t="s">
        <v>52</v>
      </c>
      <c r="D13" s="7" t="s">
        <v>53</v>
      </c>
      <c r="E13" s="9" t="s">
        <v>31</v>
      </c>
      <c r="F13" s="169">
        <v>450</v>
      </c>
      <c r="G13" s="9" t="s">
        <v>54</v>
      </c>
      <c r="H13" s="9" t="s">
        <v>42</v>
      </c>
      <c r="I13" s="8">
        <v>40660</v>
      </c>
      <c r="J13" s="8">
        <v>40662</v>
      </c>
      <c r="K13" s="8">
        <f t="shared" si="1"/>
        <v>40670</v>
      </c>
      <c r="L13" s="8">
        <v>40666</v>
      </c>
      <c r="M13" s="9" t="s">
        <v>55</v>
      </c>
      <c r="N13" s="150">
        <v>337</v>
      </c>
      <c r="O13" s="177">
        <v>113</v>
      </c>
      <c r="P13" s="9">
        <v>46091224</v>
      </c>
      <c r="Q13" s="8">
        <v>40666</v>
      </c>
      <c r="R13" s="9">
        <v>20110372</v>
      </c>
      <c r="S13" s="8">
        <v>40682</v>
      </c>
      <c r="T13" s="150">
        <f t="shared" si="2"/>
        <v>450</v>
      </c>
      <c r="U13" s="151">
        <f t="shared" si="0"/>
        <v>0</v>
      </c>
      <c r="V13" s="25" t="s">
        <v>237</v>
      </c>
      <c r="W13" s="193" t="s">
        <v>230</v>
      </c>
      <c r="X13" s="21"/>
      <c r="Y13" s="24"/>
    </row>
    <row r="14" spans="2:25" ht="15">
      <c r="B14" s="36">
        <v>40652</v>
      </c>
      <c r="C14" s="9" t="s">
        <v>56</v>
      </c>
      <c r="D14" s="7" t="s">
        <v>19</v>
      </c>
      <c r="E14" s="9" t="s">
        <v>46</v>
      </c>
      <c r="F14" s="169">
        <v>540</v>
      </c>
      <c r="G14" s="9" t="s">
        <v>57</v>
      </c>
      <c r="H14" s="9" t="s">
        <v>22</v>
      </c>
      <c r="I14" s="8">
        <v>40657</v>
      </c>
      <c r="J14" s="8">
        <v>40659</v>
      </c>
      <c r="K14" s="8">
        <f t="shared" si="1"/>
        <v>40667</v>
      </c>
      <c r="L14" s="8">
        <v>40667</v>
      </c>
      <c r="M14" s="9" t="s">
        <v>58</v>
      </c>
      <c r="N14" s="150">
        <v>393.89</v>
      </c>
      <c r="O14" s="177">
        <v>146.11</v>
      </c>
      <c r="P14" s="9">
        <v>26370425</v>
      </c>
      <c r="Q14" s="8">
        <v>40666</v>
      </c>
      <c r="R14" s="9">
        <v>20110371</v>
      </c>
      <c r="S14" s="8">
        <v>40682</v>
      </c>
      <c r="T14" s="150">
        <f>N14+O14</f>
        <v>540</v>
      </c>
      <c r="U14" s="151">
        <f t="shared" si="0"/>
        <v>0</v>
      </c>
      <c r="V14" s="25" t="s">
        <v>237</v>
      </c>
      <c r="W14" s="193" t="s">
        <v>230</v>
      </c>
      <c r="X14" s="21"/>
      <c r="Y14" s="24"/>
    </row>
    <row r="15" spans="2:25" ht="15">
      <c r="B15" s="36">
        <v>40652</v>
      </c>
      <c r="C15" s="9" t="s">
        <v>59</v>
      </c>
      <c r="D15" s="7" t="s">
        <v>60</v>
      </c>
      <c r="E15" s="9" t="s">
        <v>61</v>
      </c>
      <c r="F15" s="169">
        <v>630</v>
      </c>
      <c r="G15" s="9" t="s">
        <v>62</v>
      </c>
      <c r="H15" s="9" t="s">
        <v>63</v>
      </c>
      <c r="I15" s="8">
        <v>40660</v>
      </c>
      <c r="J15" s="8">
        <v>40663</v>
      </c>
      <c r="K15" s="8">
        <f t="shared" si="1"/>
        <v>40671</v>
      </c>
      <c r="L15" s="8">
        <v>40666</v>
      </c>
      <c r="M15" s="9" t="s">
        <v>64</v>
      </c>
      <c r="N15" s="150">
        <v>623.5</v>
      </c>
      <c r="O15" s="177">
        <v>6.5</v>
      </c>
      <c r="P15" s="9">
        <v>46311883</v>
      </c>
      <c r="Q15" s="8">
        <v>40666</v>
      </c>
      <c r="R15" s="9">
        <v>20110334</v>
      </c>
      <c r="S15" s="8">
        <v>40676</v>
      </c>
      <c r="T15" s="150">
        <f t="shared" si="2"/>
        <v>630</v>
      </c>
      <c r="U15" s="151">
        <f t="shared" si="0"/>
        <v>0</v>
      </c>
      <c r="V15" s="25" t="s">
        <v>237</v>
      </c>
      <c r="W15" s="193" t="s">
        <v>230</v>
      </c>
      <c r="X15" s="21"/>
      <c r="Y15" s="24"/>
    </row>
    <row r="16" spans="2:25" ht="15">
      <c r="B16" s="36">
        <v>40652</v>
      </c>
      <c r="C16" s="9" t="s">
        <v>65</v>
      </c>
      <c r="D16" s="7" t="s">
        <v>66</v>
      </c>
      <c r="E16" s="9" t="s">
        <v>61</v>
      </c>
      <c r="F16" s="169">
        <v>450</v>
      </c>
      <c r="G16" s="9" t="s">
        <v>67</v>
      </c>
      <c r="H16" s="9" t="s">
        <v>63</v>
      </c>
      <c r="I16" s="8">
        <v>40661</v>
      </c>
      <c r="J16" s="8">
        <v>40663</v>
      </c>
      <c r="K16" s="8">
        <f t="shared" si="1"/>
        <v>40671</v>
      </c>
      <c r="L16" s="8">
        <v>40674</v>
      </c>
      <c r="M16" s="9" t="s">
        <v>68</v>
      </c>
      <c r="N16" s="150">
        <v>368</v>
      </c>
      <c r="O16" s="177">
        <v>82</v>
      </c>
      <c r="P16" s="9">
        <v>46314414</v>
      </c>
      <c r="Q16" s="8">
        <v>40669</v>
      </c>
      <c r="R16" s="9">
        <v>20110336</v>
      </c>
      <c r="S16" s="8">
        <v>40676</v>
      </c>
      <c r="T16" s="150">
        <f t="shared" si="2"/>
        <v>450</v>
      </c>
      <c r="U16" s="151">
        <f t="shared" si="0"/>
        <v>0</v>
      </c>
      <c r="V16" s="25" t="s">
        <v>237</v>
      </c>
      <c r="W16" s="193" t="s">
        <v>230</v>
      </c>
      <c r="X16" s="21"/>
      <c r="Y16" s="24"/>
    </row>
    <row r="17" spans="2:25" ht="15">
      <c r="B17" s="36">
        <v>40652</v>
      </c>
      <c r="C17" s="9" t="s">
        <v>69</v>
      </c>
      <c r="D17" s="7" t="s">
        <v>70</v>
      </c>
      <c r="E17" s="9" t="s">
        <v>61</v>
      </c>
      <c r="F17" s="169">
        <v>450</v>
      </c>
      <c r="G17" s="9" t="s">
        <v>71</v>
      </c>
      <c r="H17" s="9" t="s">
        <v>63</v>
      </c>
      <c r="I17" s="8">
        <v>40661</v>
      </c>
      <c r="J17" s="8">
        <v>40663</v>
      </c>
      <c r="K17" s="8">
        <f>J17+8</f>
        <v>40671</v>
      </c>
      <c r="L17" s="8">
        <v>40674</v>
      </c>
      <c r="M17" s="9" t="s">
        <v>68</v>
      </c>
      <c r="N17" s="150">
        <v>401.9</v>
      </c>
      <c r="O17" s="177">
        <v>48.1</v>
      </c>
      <c r="P17" s="9">
        <v>46312191</v>
      </c>
      <c r="Q17" s="8">
        <v>40672</v>
      </c>
      <c r="R17" s="9">
        <v>20110337</v>
      </c>
      <c r="S17" s="8">
        <v>40676</v>
      </c>
      <c r="T17" s="150">
        <f t="shared" si="2"/>
        <v>450</v>
      </c>
      <c r="U17" s="151">
        <f t="shared" si="0"/>
        <v>0</v>
      </c>
      <c r="V17" s="25" t="s">
        <v>237</v>
      </c>
      <c r="W17" s="193" t="s">
        <v>230</v>
      </c>
      <c r="X17" s="21"/>
      <c r="Y17" s="24"/>
    </row>
    <row r="18" spans="2:25" ht="15">
      <c r="B18" s="36">
        <v>40652</v>
      </c>
      <c r="C18" s="9" t="s">
        <v>72</v>
      </c>
      <c r="D18" s="7" t="s">
        <v>73</v>
      </c>
      <c r="E18" s="9" t="s">
        <v>74</v>
      </c>
      <c r="F18" s="169">
        <v>540</v>
      </c>
      <c r="G18" s="9" t="s">
        <v>75</v>
      </c>
      <c r="H18" s="9" t="s">
        <v>63</v>
      </c>
      <c r="I18" s="8">
        <v>40660</v>
      </c>
      <c r="J18" s="8">
        <v>40662</v>
      </c>
      <c r="K18" s="8">
        <f t="shared" si="1"/>
        <v>40670</v>
      </c>
      <c r="L18" s="8">
        <v>40667</v>
      </c>
      <c r="M18" s="9" t="s">
        <v>76</v>
      </c>
      <c r="N18" s="150">
        <v>379.29</v>
      </c>
      <c r="O18" s="177">
        <v>160.71</v>
      </c>
      <c r="P18" s="9">
        <v>46311350</v>
      </c>
      <c r="Q18" s="8">
        <v>40667</v>
      </c>
      <c r="R18" s="9">
        <v>20110369</v>
      </c>
      <c r="S18" s="8">
        <v>40682</v>
      </c>
      <c r="T18" s="150">
        <f t="shared" si="2"/>
        <v>540</v>
      </c>
      <c r="U18" s="151">
        <f t="shared" si="0"/>
        <v>0</v>
      </c>
      <c r="V18" s="25" t="s">
        <v>237</v>
      </c>
      <c r="W18" s="193" t="s">
        <v>230</v>
      </c>
      <c r="X18" s="21"/>
      <c r="Y18" s="24"/>
    </row>
    <row r="19" spans="2:25" ht="15">
      <c r="B19" s="36">
        <v>40652</v>
      </c>
      <c r="C19" s="9" t="s">
        <v>77</v>
      </c>
      <c r="D19" s="7" t="s">
        <v>78</v>
      </c>
      <c r="E19" s="9" t="s">
        <v>74</v>
      </c>
      <c r="F19" s="169">
        <v>360</v>
      </c>
      <c r="G19" s="9" t="s">
        <v>79</v>
      </c>
      <c r="H19" s="9" t="s">
        <v>63</v>
      </c>
      <c r="I19" s="8">
        <v>37009</v>
      </c>
      <c r="J19" s="8">
        <v>40662</v>
      </c>
      <c r="K19" s="8">
        <f t="shared" si="1"/>
        <v>40670</v>
      </c>
      <c r="L19" s="8">
        <v>40682</v>
      </c>
      <c r="M19" s="9" t="s">
        <v>80</v>
      </c>
      <c r="N19" s="150">
        <v>273</v>
      </c>
      <c r="O19" s="177">
        <v>87</v>
      </c>
      <c r="P19" s="9">
        <v>46309516</v>
      </c>
      <c r="Q19" s="8">
        <v>40681</v>
      </c>
      <c r="R19" s="9">
        <v>20110384</v>
      </c>
      <c r="S19" s="8">
        <v>40682</v>
      </c>
      <c r="T19" s="150">
        <f>N19+O19</f>
        <v>360</v>
      </c>
      <c r="U19" s="151">
        <f t="shared" si="0"/>
        <v>0</v>
      </c>
      <c r="V19" s="25" t="s">
        <v>237</v>
      </c>
      <c r="W19" s="193" t="s">
        <v>230</v>
      </c>
      <c r="X19" s="21"/>
      <c r="Y19" s="24"/>
    </row>
    <row r="20" spans="2:25" ht="15">
      <c r="B20" s="37">
        <v>40652</v>
      </c>
      <c r="C20" s="11" t="s">
        <v>81</v>
      </c>
      <c r="D20" s="10" t="s">
        <v>82</v>
      </c>
      <c r="E20" s="11" t="s">
        <v>74</v>
      </c>
      <c r="F20" s="31">
        <v>360</v>
      </c>
      <c r="G20" s="11" t="s">
        <v>83</v>
      </c>
      <c r="H20" s="11" t="s">
        <v>63</v>
      </c>
      <c r="I20" s="12" t="s">
        <v>84</v>
      </c>
      <c r="J20" s="12">
        <v>40662</v>
      </c>
      <c r="K20" s="12">
        <f t="shared" si="1"/>
        <v>40670</v>
      </c>
      <c r="L20" s="12"/>
      <c r="M20" s="11"/>
      <c r="N20" s="26"/>
      <c r="O20" s="26"/>
      <c r="P20" s="11"/>
      <c r="Q20" s="12"/>
      <c r="R20" s="11"/>
      <c r="S20" s="12"/>
      <c r="T20" s="26"/>
      <c r="U20" s="192">
        <f t="shared" si="0"/>
        <v>360</v>
      </c>
      <c r="V20" s="27" t="s">
        <v>238</v>
      </c>
      <c r="W20" s="194"/>
      <c r="X20" s="21"/>
      <c r="Y20" s="24"/>
    </row>
    <row r="21" spans="2:25" ht="15">
      <c r="B21" s="38">
        <v>40653</v>
      </c>
      <c r="C21" s="23" t="s">
        <v>85</v>
      </c>
      <c r="D21" s="13" t="s">
        <v>86</v>
      </c>
      <c r="E21" s="23" t="s">
        <v>61</v>
      </c>
      <c r="F21" s="169">
        <v>1250</v>
      </c>
      <c r="G21" s="23" t="s">
        <v>87</v>
      </c>
      <c r="H21" s="23" t="s">
        <v>88</v>
      </c>
      <c r="I21" s="22">
        <v>40666</v>
      </c>
      <c r="J21" s="22">
        <v>40670</v>
      </c>
      <c r="K21" s="8">
        <f t="shared" si="1"/>
        <v>40678</v>
      </c>
      <c r="L21" s="8">
        <v>40676</v>
      </c>
      <c r="M21" s="9" t="s">
        <v>89</v>
      </c>
      <c r="N21" s="150">
        <v>250</v>
      </c>
      <c r="O21" s="177">
        <v>1000</v>
      </c>
      <c r="P21" s="9">
        <v>46312232</v>
      </c>
      <c r="Q21" s="8">
        <v>40673</v>
      </c>
      <c r="R21" s="9">
        <v>20110367</v>
      </c>
      <c r="S21" s="8">
        <v>40682</v>
      </c>
      <c r="T21" s="150">
        <f>N21+O21</f>
        <v>1250</v>
      </c>
      <c r="U21" s="151">
        <f t="shared" si="0"/>
        <v>0</v>
      </c>
      <c r="V21" s="25" t="s">
        <v>237</v>
      </c>
      <c r="W21" s="193" t="s">
        <v>230</v>
      </c>
      <c r="X21" s="21"/>
      <c r="Y21" s="24"/>
    </row>
    <row r="22" spans="2:25" ht="15">
      <c r="B22" s="38">
        <v>40653</v>
      </c>
      <c r="C22" s="23" t="s">
        <v>90</v>
      </c>
      <c r="D22" s="13" t="s">
        <v>91</v>
      </c>
      <c r="E22" s="23" t="s">
        <v>61</v>
      </c>
      <c r="F22" s="169">
        <v>1050</v>
      </c>
      <c r="G22" s="23" t="s">
        <v>92</v>
      </c>
      <c r="H22" s="23" t="s">
        <v>88</v>
      </c>
      <c r="I22" s="22">
        <v>40666</v>
      </c>
      <c r="J22" s="22">
        <v>40670</v>
      </c>
      <c r="K22" s="8">
        <f t="shared" si="1"/>
        <v>40678</v>
      </c>
      <c r="L22" s="8">
        <v>40682</v>
      </c>
      <c r="M22" s="9" t="s">
        <v>93</v>
      </c>
      <c r="N22" s="150">
        <v>334.4</v>
      </c>
      <c r="O22" s="177">
        <v>715.6</v>
      </c>
      <c r="P22" s="9">
        <v>46309583</v>
      </c>
      <c r="Q22" s="8">
        <v>40682</v>
      </c>
      <c r="R22" s="9">
        <v>20110382</v>
      </c>
      <c r="S22" s="8">
        <v>40682</v>
      </c>
      <c r="T22" s="150">
        <f>N22+O22</f>
        <v>1050</v>
      </c>
      <c r="U22" s="151">
        <f t="shared" si="0"/>
        <v>0</v>
      </c>
      <c r="V22" s="25" t="s">
        <v>237</v>
      </c>
      <c r="W22" s="193" t="s">
        <v>230</v>
      </c>
      <c r="X22" s="21"/>
      <c r="Y22" s="24"/>
    </row>
    <row r="23" spans="2:25" ht="15">
      <c r="B23" s="36">
        <v>40653</v>
      </c>
      <c r="C23" s="9" t="s">
        <v>94</v>
      </c>
      <c r="D23" s="7" t="s">
        <v>95</v>
      </c>
      <c r="E23" s="9" t="s">
        <v>61</v>
      </c>
      <c r="F23" s="169">
        <v>1050</v>
      </c>
      <c r="G23" s="9" t="s">
        <v>96</v>
      </c>
      <c r="H23" s="9" t="s">
        <v>88</v>
      </c>
      <c r="I23" s="8">
        <v>40667</v>
      </c>
      <c r="J23" s="8">
        <v>40671</v>
      </c>
      <c r="K23" s="8">
        <f t="shared" si="1"/>
        <v>40679</v>
      </c>
      <c r="L23" s="8">
        <v>40680</v>
      </c>
      <c r="M23" s="9" t="s">
        <v>97</v>
      </c>
      <c r="N23" s="150">
        <v>425.87</v>
      </c>
      <c r="O23" s="177">
        <v>624.13</v>
      </c>
      <c r="P23" s="9">
        <v>46309465</v>
      </c>
      <c r="Q23" s="8">
        <v>40680</v>
      </c>
      <c r="R23" s="9">
        <v>20110386</v>
      </c>
      <c r="S23" s="8">
        <v>40682</v>
      </c>
      <c r="T23" s="150">
        <f>N23+O23</f>
        <v>1050</v>
      </c>
      <c r="U23" s="151">
        <f t="shared" si="0"/>
        <v>0</v>
      </c>
      <c r="V23" s="25" t="s">
        <v>237</v>
      </c>
      <c r="W23" s="193" t="s">
        <v>230</v>
      </c>
      <c r="X23" s="21"/>
      <c r="Y23" s="24"/>
    </row>
    <row r="24" spans="2:25" ht="15">
      <c r="B24" s="38">
        <v>40653</v>
      </c>
      <c r="C24" s="23" t="s">
        <v>98</v>
      </c>
      <c r="D24" s="13" t="s">
        <v>99</v>
      </c>
      <c r="E24" s="23" t="s">
        <v>61</v>
      </c>
      <c r="F24" s="169">
        <v>1050</v>
      </c>
      <c r="G24" s="23" t="s">
        <v>100</v>
      </c>
      <c r="H24" s="23" t="s">
        <v>88</v>
      </c>
      <c r="I24" s="22">
        <v>40666</v>
      </c>
      <c r="J24" s="22">
        <v>40670</v>
      </c>
      <c r="K24" s="8">
        <f t="shared" si="1"/>
        <v>40678</v>
      </c>
      <c r="L24" s="8">
        <v>40676</v>
      </c>
      <c r="M24" s="9" t="s">
        <v>101</v>
      </c>
      <c r="N24" s="150">
        <v>162.51</v>
      </c>
      <c r="O24" s="177">
        <v>887.49</v>
      </c>
      <c r="P24" s="9">
        <v>46309182</v>
      </c>
      <c r="Q24" s="8">
        <v>40676</v>
      </c>
      <c r="R24" s="9">
        <v>20110358</v>
      </c>
      <c r="S24" s="8">
        <v>40682</v>
      </c>
      <c r="T24" s="150">
        <f>N24+O24</f>
        <v>1050</v>
      </c>
      <c r="U24" s="151">
        <f t="shared" si="0"/>
        <v>0</v>
      </c>
      <c r="V24" s="25" t="s">
        <v>237</v>
      </c>
      <c r="W24" s="193" t="s">
        <v>229</v>
      </c>
      <c r="X24" s="21"/>
      <c r="Y24" s="24"/>
    </row>
    <row r="25" spans="2:25" ht="15">
      <c r="B25" s="37">
        <v>40653</v>
      </c>
      <c r="C25" s="11" t="s">
        <v>102</v>
      </c>
      <c r="D25" s="10" t="s">
        <v>103</v>
      </c>
      <c r="E25" s="11" t="s">
        <v>61</v>
      </c>
      <c r="F25" s="31">
        <v>1050</v>
      </c>
      <c r="G25" s="11" t="s">
        <v>104</v>
      </c>
      <c r="H25" s="11" t="s">
        <v>88</v>
      </c>
      <c r="I25" s="12">
        <v>40666</v>
      </c>
      <c r="J25" s="12">
        <v>40670</v>
      </c>
      <c r="K25" s="12">
        <f t="shared" si="1"/>
        <v>40678</v>
      </c>
      <c r="L25" s="12"/>
      <c r="M25" s="11"/>
      <c r="N25" s="26"/>
      <c r="O25" s="26"/>
      <c r="P25" s="11"/>
      <c r="Q25" s="12"/>
      <c r="R25" s="11"/>
      <c r="S25" s="12"/>
      <c r="T25" s="26"/>
      <c r="U25" s="192">
        <f t="shared" si="0"/>
        <v>1050</v>
      </c>
      <c r="V25" s="27" t="s">
        <v>238</v>
      </c>
      <c r="W25" s="194"/>
      <c r="X25" s="21"/>
      <c r="Y25" s="24"/>
    </row>
    <row r="26" spans="2:25" ht="15">
      <c r="B26" s="38">
        <v>40653</v>
      </c>
      <c r="C26" s="23" t="s">
        <v>105</v>
      </c>
      <c r="D26" s="13" t="s">
        <v>106</v>
      </c>
      <c r="E26" s="23" t="s">
        <v>61</v>
      </c>
      <c r="F26" s="169">
        <v>1260</v>
      </c>
      <c r="G26" s="23" t="s">
        <v>107</v>
      </c>
      <c r="H26" s="23" t="s">
        <v>88</v>
      </c>
      <c r="I26" s="22">
        <v>40665</v>
      </c>
      <c r="J26" s="22">
        <v>40671</v>
      </c>
      <c r="K26" s="8">
        <f t="shared" si="1"/>
        <v>40679</v>
      </c>
      <c r="L26" s="8">
        <v>40679</v>
      </c>
      <c r="M26" s="9" t="s">
        <v>108</v>
      </c>
      <c r="N26" s="150">
        <v>929.65</v>
      </c>
      <c r="O26" s="177">
        <v>330.35</v>
      </c>
      <c r="P26" s="9">
        <v>46309439</v>
      </c>
      <c r="Q26" s="8">
        <v>40679</v>
      </c>
      <c r="R26" s="9">
        <v>20110348</v>
      </c>
      <c r="S26" s="8">
        <v>40682</v>
      </c>
      <c r="T26" s="150">
        <f aca="true" t="shared" si="3" ref="T26:T32">N26+O26</f>
        <v>1260</v>
      </c>
      <c r="U26" s="151">
        <f t="shared" si="0"/>
        <v>0</v>
      </c>
      <c r="V26" s="25" t="s">
        <v>237</v>
      </c>
      <c r="W26" s="193" t="s">
        <v>229</v>
      </c>
      <c r="X26" s="21"/>
      <c r="Y26" s="24"/>
    </row>
    <row r="27" spans="2:25" ht="15">
      <c r="B27" s="38">
        <v>40653</v>
      </c>
      <c r="C27" s="23" t="s">
        <v>109</v>
      </c>
      <c r="D27" s="13" t="s">
        <v>110</v>
      </c>
      <c r="E27" s="23" t="s">
        <v>61</v>
      </c>
      <c r="F27" s="169">
        <v>1080</v>
      </c>
      <c r="G27" s="23" t="s">
        <v>111</v>
      </c>
      <c r="H27" s="23" t="s">
        <v>88</v>
      </c>
      <c r="I27" s="22">
        <v>40666</v>
      </c>
      <c r="J27" s="22">
        <v>40671</v>
      </c>
      <c r="K27" s="22">
        <f t="shared" si="1"/>
        <v>40679</v>
      </c>
      <c r="L27" s="22">
        <v>40673</v>
      </c>
      <c r="M27" s="23" t="s">
        <v>112</v>
      </c>
      <c r="N27" s="151">
        <v>982.5</v>
      </c>
      <c r="O27" s="177">
        <v>97.5</v>
      </c>
      <c r="P27" s="23">
        <v>47797433</v>
      </c>
      <c r="Q27" s="22">
        <v>40731</v>
      </c>
      <c r="R27" s="23"/>
      <c r="S27" s="22"/>
      <c r="T27" s="150">
        <f t="shared" si="3"/>
        <v>1080</v>
      </c>
      <c r="U27" s="151">
        <f t="shared" si="0"/>
        <v>0</v>
      </c>
      <c r="V27" s="25" t="s">
        <v>237</v>
      </c>
      <c r="W27" s="193" t="s">
        <v>229</v>
      </c>
      <c r="X27" s="21"/>
      <c r="Y27" s="24"/>
    </row>
    <row r="28" spans="2:25" ht="15">
      <c r="B28" s="36">
        <v>40653</v>
      </c>
      <c r="C28" s="9" t="s">
        <v>113</v>
      </c>
      <c r="D28" s="7" t="s">
        <v>114</v>
      </c>
      <c r="E28" s="9" t="s">
        <v>61</v>
      </c>
      <c r="F28" s="169">
        <v>1800</v>
      </c>
      <c r="G28" s="9" t="s">
        <v>115</v>
      </c>
      <c r="H28" s="9" t="s">
        <v>88</v>
      </c>
      <c r="I28" s="8">
        <v>40662</v>
      </c>
      <c r="J28" s="8">
        <v>40671</v>
      </c>
      <c r="K28" s="8">
        <f t="shared" si="1"/>
        <v>40679</v>
      </c>
      <c r="L28" s="8">
        <v>40676</v>
      </c>
      <c r="M28" s="9" t="s">
        <v>89</v>
      </c>
      <c r="N28" s="150">
        <v>1655</v>
      </c>
      <c r="O28" s="177">
        <v>145</v>
      </c>
      <c r="P28" s="9">
        <v>46312290</v>
      </c>
      <c r="Q28" s="8">
        <v>40675</v>
      </c>
      <c r="R28" s="9">
        <v>20110365</v>
      </c>
      <c r="S28" s="8">
        <v>40682</v>
      </c>
      <c r="T28" s="150">
        <f t="shared" si="3"/>
        <v>1800</v>
      </c>
      <c r="U28" s="151">
        <f t="shared" si="0"/>
        <v>0</v>
      </c>
      <c r="V28" s="25" t="s">
        <v>237</v>
      </c>
      <c r="W28" s="193" t="s">
        <v>229</v>
      </c>
      <c r="X28" s="21"/>
      <c r="Y28" s="24"/>
    </row>
    <row r="29" spans="2:25" ht="15">
      <c r="B29" s="36">
        <v>40653</v>
      </c>
      <c r="C29" s="9" t="s">
        <v>116</v>
      </c>
      <c r="D29" s="7" t="s">
        <v>117</v>
      </c>
      <c r="E29" s="9" t="s">
        <v>61</v>
      </c>
      <c r="F29" s="169">
        <v>1800</v>
      </c>
      <c r="G29" s="9" t="s">
        <v>118</v>
      </c>
      <c r="H29" s="9" t="s">
        <v>88</v>
      </c>
      <c r="I29" s="8">
        <v>40662</v>
      </c>
      <c r="J29" s="8">
        <v>40671</v>
      </c>
      <c r="K29" s="8">
        <f t="shared" si="1"/>
        <v>40679</v>
      </c>
      <c r="L29" s="8">
        <v>40676</v>
      </c>
      <c r="M29" s="9" t="s">
        <v>89</v>
      </c>
      <c r="N29" s="150">
        <v>1800</v>
      </c>
      <c r="O29" s="177">
        <v>0</v>
      </c>
      <c r="P29" s="9" t="s">
        <v>119</v>
      </c>
      <c r="Q29" s="8" t="s">
        <v>120</v>
      </c>
      <c r="R29" s="9" t="s">
        <v>121</v>
      </c>
      <c r="S29" s="8" t="s">
        <v>122</v>
      </c>
      <c r="T29" s="150">
        <f t="shared" si="3"/>
        <v>1800</v>
      </c>
      <c r="U29" s="151">
        <f t="shared" si="0"/>
        <v>0</v>
      </c>
      <c r="V29" s="25" t="s">
        <v>237</v>
      </c>
      <c r="W29" s="193" t="s">
        <v>229</v>
      </c>
      <c r="X29" s="21"/>
      <c r="Y29" s="24"/>
    </row>
    <row r="30" spans="2:25" ht="15">
      <c r="B30" s="38">
        <v>40653</v>
      </c>
      <c r="C30" s="23" t="s">
        <v>123</v>
      </c>
      <c r="D30" s="13" t="s">
        <v>124</v>
      </c>
      <c r="E30" s="23" t="s">
        <v>61</v>
      </c>
      <c r="F30" s="169">
        <v>1050</v>
      </c>
      <c r="G30" s="23" t="s">
        <v>125</v>
      </c>
      <c r="H30" s="23" t="s">
        <v>88</v>
      </c>
      <c r="I30" s="22">
        <v>40666</v>
      </c>
      <c r="J30" s="22">
        <v>40670</v>
      </c>
      <c r="K30" s="8">
        <f t="shared" si="1"/>
        <v>40678</v>
      </c>
      <c r="L30" s="8">
        <v>40679</v>
      </c>
      <c r="M30" s="9" t="s">
        <v>126</v>
      </c>
      <c r="N30" s="150">
        <v>178.5</v>
      </c>
      <c r="O30" s="177">
        <v>871.5</v>
      </c>
      <c r="P30" s="9">
        <v>46309486</v>
      </c>
      <c r="Q30" s="8">
        <v>40679</v>
      </c>
      <c r="R30" s="9">
        <v>20110347</v>
      </c>
      <c r="S30" s="8">
        <v>40682</v>
      </c>
      <c r="T30" s="150">
        <f t="shared" si="3"/>
        <v>1050</v>
      </c>
      <c r="U30" s="151">
        <f t="shared" si="0"/>
        <v>0</v>
      </c>
      <c r="V30" s="25" t="s">
        <v>237</v>
      </c>
      <c r="W30" s="193" t="s">
        <v>229</v>
      </c>
      <c r="X30" s="21"/>
      <c r="Y30" s="24"/>
    </row>
    <row r="31" spans="2:25" ht="15">
      <c r="B31" s="36">
        <v>40653</v>
      </c>
      <c r="C31" s="9" t="s">
        <v>127</v>
      </c>
      <c r="D31" s="7" t="s">
        <v>128</v>
      </c>
      <c r="E31" s="9" t="s">
        <v>61</v>
      </c>
      <c r="F31" s="169">
        <v>1050</v>
      </c>
      <c r="G31" s="9" t="s">
        <v>129</v>
      </c>
      <c r="H31" s="9" t="s">
        <v>88</v>
      </c>
      <c r="I31" s="8">
        <v>40666</v>
      </c>
      <c r="J31" s="8">
        <v>40670</v>
      </c>
      <c r="K31" s="8">
        <f t="shared" si="1"/>
        <v>40678</v>
      </c>
      <c r="L31" s="8">
        <v>40679</v>
      </c>
      <c r="M31" s="9" t="s">
        <v>130</v>
      </c>
      <c r="N31" s="150">
        <v>250</v>
      </c>
      <c r="O31" s="177">
        <v>800</v>
      </c>
      <c r="P31" s="9" t="s">
        <v>131</v>
      </c>
      <c r="Q31" s="8">
        <v>40679</v>
      </c>
      <c r="R31" s="9">
        <v>20110420</v>
      </c>
      <c r="S31" s="8">
        <v>40694</v>
      </c>
      <c r="T31" s="150">
        <f t="shared" si="3"/>
        <v>1050</v>
      </c>
      <c r="U31" s="151">
        <f t="shared" si="0"/>
        <v>0</v>
      </c>
      <c r="V31" s="25" t="s">
        <v>237</v>
      </c>
      <c r="W31" s="193" t="s">
        <v>229</v>
      </c>
      <c r="X31" s="21"/>
      <c r="Y31" s="24"/>
    </row>
    <row r="32" spans="2:25" ht="15">
      <c r="B32" s="36">
        <v>40653</v>
      </c>
      <c r="C32" s="9" t="s">
        <v>132</v>
      </c>
      <c r="D32" s="7" t="s">
        <v>133</v>
      </c>
      <c r="E32" s="9" t="s">
        <v>61</v>
      </c>
      <c r="F32" s="169">
        <v>1050</v>
      </c>
      <c r="G32" s="9" t="s">
        <v>134</v>
      </c>
      <c r="H32" s="9" t="s">
        <v>88</v>
      </c>
      <c r="I32" s="8">
        <v>40666</v>
      </c>
      <c r="J32" s="8">
        <v>40670</v>
      </c>
      <c r="K32" s="8">
        <f t="shared" si="1"/>
        <v>40678</v>
      </c>
      <c r="L32" s="8">
        <v>40690</v>
      </c>
      <c r="M32" s="9" t="s">
        <v>135</v>
      </c>
      <c r="N32" s="150">
        <v>300</v>
      </c>
      <c r="O32" s="177">
        <v>750</v>
      </c>
      <c r="P32" s="9">
        <v>38412468</v>
      </c>
      <c r="Q32" s="8">
        <v>40702</v>
      </c>
      <c r="R32" s="9">
        <v>20110465</v>
      </c>
      <c r="S32" s="8">
        <v>40709</v>
      </c>
      <c r="T32" s="150">
        <f t="shared" si="3"/>
        <v>1050</v>
      </c>
      <c r="U32" s="151">
        <f t="shared" si="0"/>
        <v>0</v>
      </c>
      <c r="V32" s="25" t="s">
        <v>237</v>
      </c>
      <c r="W32" s="193" t="s">
        <v>230</v>
      </c>
      <c r="X32" s="21"/>
      <c r="Y32" s="24"/>
    </row>
    <row r="33" spans="2:25" ht="15">
      <c r="B33" s="38">
        <v>40653</v>
      </c>
      <c r="C33" s="23" t="s">
        <v>136</v>
      </c>
      <c r="D33" s="13" t="s">
        <v>137</v>
      </c>
      <c r="E33" s="23" t="s">
        <v>61</v>
      </c>
      <c r="F33" s="169">
        <v>1050</v>
      </c>
      <c r="G33" s="23" t="s">
        <v>138</v>
      </c>
      <c r="H33" s="23" t="s">
        <v>88</v>
      </c>
      <c r="I33" s="22">
        <v>40666</v>
      </c>
      <c r="J33" s="22">
        <v>40670</v>
      </c>
      <c r="K33" s="8">
        <f t="shared" si="1"/>
        <v>40678</v>
      </c>
      <c r="L33" s="8">
        <v>40676</v>
      </c>
      <c r="M33" s="9" t="s">
        <v>89</v>
      </c>
      <c r="N33" s="150">
        <v>158</v>
      </c>
      <c r="O33" s="177">
        <v>892</v>
      </c>
      <c r="P33" s="9">
        <v>46309152</v>
      </c>
      <c r="Q33" s="8">
        <v>40676</v>
      </c>
      <c r="R33" s="9">
        <v>20110366</v>
      </c>
      <c r="S33" s="8">
        <v>40682</v>
      </c>
      <c r="T33" s="150">
        <f>N33+O33</f>
        <v>1050</v>
      </c>
      <c r="U33" s="151">
        <f t="shared" si="0"/>
        <v>0</v>
      </c>
      <c r="V33" s="25" t="s">
        <v>237</v>
      </c>
      <c r="W33" s="193" t="s">
        <v>229</v>
      </c>
      <c r="X33" s="21"/>
      <c r="Y33" s="24"/>
    </row>
    <row r="34" spans="2:25" ht="15">
      <c r="B34" s="36">
        <v>40653</v>
      </c>
      <c r="C34" s="9" t="s">
        <v>139</v>
      </c>
      <c r="D34" s="7" t="s">
        <v>140</v>
      </c>
      <c r="E34" s="9" t="s">
        <v>61</v>
      </c>
      <c r="F34" s="169">
        <v>1080</v>
      </c>
      <c r="G34" s="9" t="s">
        <v>141</v>
      </c>
      <c r="H34" s="9" t="s">
        <v>88</v>
      </c>
      <c r="I34" s="8">
        <v>40665</v>
      </c>
      <c r="J34" s="8">
        <v>40670</v>
      </c>
      <c r="K34" s="8">
        <f t="shared" si="1"/>
        <v>40678</v>
      </c>
      <c r="L34" s="8">
        <v>40679</v>
      </c>
      <c r="M34" s="9" t="s">
        <v>108</v>
      </c>
      <c r="N34" s="150">
        <v>1064.5</v>
      </c>
      <c r="O34" s="177">
        <v>15.5</v>
      </c>
      <c r="P34" s="9">
        <v>46309387</v>
      </c>
      <c r="Q34" s="8">
        <v>40679</v>
      </c>
      <c r="R34" s="9">
        <v>20110350</v>
      </c>
      <c r="S34" s="8">
        <v>40682</v>
      </c>
      <c r="T34" s="150">
        <f>N34+O34</f>
        <v>1080</v>
      </c>
      <c r="U34" s="151">
        <f t="shared" si="0"/>
        <v>0</v>
      </c>
      <c r="V34" s="25" t="s">
        <v>237</v>
      </c>
      <c r="W34" s="193" t="s">
        <v>229</v>
      </c>
      <c r="X34" s="21"/>
      <c r="Y34" s="24"/>
    </row>
    <row r="35" spans="2:25" ht="15">
      <c r="B35" s="38">
        <v>40653</v>
      </c>
      <c r="C35" s="23" t="s">
        <v>142</v>
      </c>
      <c r="D35" s="13" t="s">
        <v>143</v>
      </c>
      <c r="E35" s="23" t="s">
        <v>61</v>
      </c>
      <c r="F35" s="169">
        <v>1050</v>
      </c>
      <c r="G35" s="23" t="s">
        <v>144</v>
      </c>
      <c r="H35" s="23" t="s">
        <v>88</v>
      </c>
      <c r="I35" s="22">
        <v>40666</v>
      </c>
      <c r="J35" s="22">
        <v>40670</v>
      </c>
      <c r="K35" s="8">
        <f t="shared" si="1"/>
        <v>40678</v>
      </c>
      <c r="L35" s="8">
        <v>40676</v>
      </c>
      <c r="M35" s="9" t="s">
        <v>89</v>
      </c>
      <c r="N35" s="150">
        <v>490</v>
      </c>
      <c r="O35" s="177">
        <v>560</v>
      </c>
      <c r="P35" s="9">
        <v>46309099</v>
      </c>
      <c r="Q35" s="8">
        <v>40675</v>
      </c>
      <c r="R35" s="9">
        <v>20110368</v>
      </c>
      <c r="S35" s="8">
        <v>40682</v>
      </c>
      <c r="T35" s="150">
        <f>N35+O35</f>
        <v>1050</v>
      </c>
      <c r="U35" s="151">
        <f t="shared" si="0"/>
        <v>0</v>
      </c>
      <c r="V35" s="25" t="s">
        <v>237</v>
      </c>
      <c r="W35" s="193" t="s">
        <v>229</v>
      </c>
      <c r="X35" s="21"/>
      <c r="Y35" s="24"/>
    </row>
    <row r="36" spans="2:25" ht="15">
      <c r="B36" s="38">
        <v>40653</v>
      </c>
      <c r="C36" s="23" t="s">
        <v>145</v>
      </c>
      <c r="D36" s="13" t="s">
        <v>146</v>
      </c>
      <c r="E36" s="23" t="s">
        <v>61</v>
      </c>
      <c r="F36" s="169">
        <v>1050</v>
      </c>
      <c r="G36" s="23" t="s">
        <v>147</v>
      </c>
      <c r="H36" s="23" t="s">
        <v>88</v>
      </c>
      <c r="I36" s="22">
        <v>40666</v>
      </c>
      <c r="J36" s="22">
        <v>40670</v>
      </c>
      <c r="K36" s="8">
        <f t="shared" si="1"/>
        <v>40678</v>
      </c>
      <c r="L36" s="8">
        <v>40676</v>
      </c>
      <c r="M36" s="9" t="s">
        <v>89</v>
      </c>
      <c r="N36" s="150">
        <v>334.6</v>
      </c>
      <c r="O36" s="177">
        <v>715.4</v>
      </c>
      <c r="P36" s="9">
        <v>46309068</v>
      </c>
      <c r="Q36" s="8">
        <v>40674</v>
      </c>
      <c r="R36" s="9">
        <v>20110422</v>
      </c>
      <c r="S36" s="8">
        <v>40694</v>
      </c>
      <c r="T36" s="150">
        <f aca="true" t="shared" si="4" ref="T36:T52">N36+O36</f>
        <v>1050</v>
      </c>
      <c r="U36" s="151">
        <f t="shared" si="0"/>
        <v>0</v>
      </c>
      <c r="V36" s="25" t="s">
        <v>237</v>
      </c>
      <c r="W36" s="193" t="s">
        <v>229</v>
      </c>
      <c r="X36" s="21"/>
      <c r="Y36" s="24"/>
    </row>
    <row r="37" spans="2:25" ht="15">
      <c r="B37" s="38">
        <v>40653</v>
      </c>
      <c r="C37" s="23" t="s">
        <v>148</v>
      </c>
      <c r="D37" s="13" t="s">
        <v>149</v>
      </c>
      <c r="E37" s="23" t="s">
        <v>61</v>
      </c>
      <c r="F37" s="169">
        <v>1050</v>
      </c>
      <c r="G37" s="23" t="s">
        <v>150</v>
      </c>
      <c r="H37" s="23" t="s">
        <v>88</v>
      </c>
      <c r="I37" s="22">
        <v>40666</v>
      </c>
      <c r="J37" s="22">
        <v>40670</v>
      </c>
      <c r="K37" s="8">
        <f t="shared" si="1"/>
        <v>40678</v>
      </c>
      <c r="L37" s="8">
        <v>40679</v>
      </c>
      <c r="M37" s="9" t="s">
        <v>151</v>
      </c>
      <c r="N37" s="150">
        <v>678.8</v>
      </c>
      <c r="O37" s="177">
        <v>371.2</v>
      </c>
      <c r="P37" s="9">
        <v>46309503</v>
      </c>
      <c r="Q37" s="8">
        <v>40679</v>
      </c>
      <c r="R37" s="9">
        <v>20110361</v>
      </c>
      <c r="S37" s="8">
        <v>40682</v>
      </c>
      <c r="T37" s="150">
        <f t="shared" si="4"/>
        <v>1050</v>
      </c>
      <c r="U37" s="151">
        <f t="shared" si="0"/>
        <v>0</v>
      </c>
      <c r="V37" s="25" t="s">
        <v>237</v>
      </c>
      <c r="W37" s="193" t="s">
        <v>229</v>
      </c>
      <c r="X37" s="21"/>
      <c r="Y37" s="24"/>
    </row>
    <row r="38" spans="2:25" ht="15">
      <c r="B38" s="38">
        <v>40653</v>
      </c>
      <c r="C38" s="23" t="s">
        <v>152</v>
      </c>
      <c r="D38" s="13" t="s">
        <v>153</v>
      </c>
      <c r="E38" s="23" t="s">
        <v>61</v>
      </c>
      <c r="F38" s="169">
        <v>900</v>
      </c>
      <c r="G38" s="23" t="s">
        <v>154</v>
      </c>
      <c r="H38" s="23" t="s">
        <v>88</v>
      </c>
      <c r="I38" s="22">
        <v>40666</v>
      </c>
      <c r="J38" s="22">
        <v>40670</v>
      </c>
      <c r="K38" s="8">
        <f t="shared" si="1"/>
        <v>40678</v>
      </c>
      <c r="L38" s="8">
        <v>40676</v>
      </c>
      <c r="M38" s="9" t="s">
        <v>101</v>
      </c>
      <c r="N38" s="150">
        <f>704.8+5</f>
        <v>709.8</v>
      </c>
      <c r="O38" s="177">
        <v>190.2</v>
      </c>
      <c r="P38" s="9">
        <v>46309167</v>
      </c>
      <c r="Q38" s="8">
        <v>40679</v>
      </c>
      <c r="R38" s="9">
        <v>20110354</v>
      </c>
      <c r="S38" s="8">
        <v>40682</v>
      </c>
      <c r="T38" s="150">
        <f t="shared" si="4"/>
        <v>900</v>
      </c>
      <c r="U38" s="151">
        <f t="shared" si="0"/>
        <v>0</v>
      </c>
      <c r="V38" s="25" t="s">
        <v>237</v>
      </c>
      <c r="W38" s="193" t="s">
        <v>229</v>
      </c>
      <c r="X38" s="21"/>
      <c r="Y38" s="24"/>
    </row>
    <row r="39" spans="2:25" ht="15">
      <c r="B39" s="38">
        <v>40653</v>
      </c>
      <c r="C39" s="23" t="s">
        <v>155</v>
      </c>
      <c r="D39" s="13" t="s">
        <v>156</v>
      </c>
      <c r="E39" s="23" t="s">
        <v>61</v>
      </c>
      <c r="F39" s="169">
        <v>900</v>
      </c>
      <c r="G39" s="23" t="s">
        <v>157</v>
      </c>
      <c r="H39" s="23" t="s">
        <v>88</v>
      </c>
      <c r="I39" s="22">
        <v>40666</v>
      </c>
      <c r="J39" s="22">
        <v>40670</v>
      </c>
      <c r="K39" s="8">
        <f t="shared" si="1"/>
        <v>40678</v>
      </c>
      <c r="L39" s="8">
        <v>40679</v>
      </c>
      <c r="M39" s="9" t="s">
        <v>108</v>
      </c>
      <c r="N39" s="150">
        <v>712.5</v>
      </c>
      <c r="O39" s="177">
        <v>187.5</v>
      </c>
      <c r="P39" s="9" t="s">
        <v>158</v>
      </c>
      <c r="Q39" s="8" t="s">
        <v>159</v>
      </c>
      <c r="R39" s="9" t="s">
        <v>160</v>
      </c>
      <c r="S39" s="8" t="s">
        <v>122</v>
      </c>
      <c r="T39" s="150">
        <f t="shared" si="4"/>
        <v>900</v>
      </c>
      <c r="U39" s="151">
        <f aca="true" t="shared" si="5" ref="U39:U56">SUM(F39-T39)</f>
        <v>0</v>
      </c>
      <c r="V39" s="25" t="s">
        <v>237</v>
      </c>
      <c r="W39" s="193" t="s">
        <v>229</v>
      </c>
      <c r="X39" s="21"/>
      <c r="Y39" s="24"/>
    </row>
    <row r="40" spans="2:25" ht="15">
      <c r="B40" s="38">
        <v>40653</v>
      </c>
      <c r="C40" s="23" t="s">
        <v>161</v>
      </c>
      <c r="D40" s="13" t="s">
        <v>162</v>
      </c>
      <c r="E40" s="23" t="s">
        <v>61</v>
      </c>
      <c r="F40" s="169">
        <v>900</v>
      </c>
      <c r="G40" s="23" t="s">
        <v>163</v>
      </c>
      <c r="H40" s="23" t="s">
        <v>88</v>
      </c>
      <c r="I40" s="22">
        <v>40666</v>
      </c>
      <c r="J40" s="22">
        <v>40670</v>
      </c>
      <c r="K40" s="8">
        <f t="shared" si="1"/>
        <v>40678</v>
      </c>
      <c r="L40" s="8">
        <v>40679</v>
      </c>
      <c r="M40" s="9" t="s">
        <v>130</v>
      </c>
      <c r="N40" s="150">
        <v>499</v>
      </c>
      <c r="O40" s="177">
        <v>401</v>
      </c>
      <c r="P40" s="9">
        <v>46309438</v>
      </c>
      <c r="Q40" s="8">
        <v>40679</v>
      </c>
      <c r="R40" s="9">
        <v>20110360</v>
      </c>
      <c r="S40" s="8">
        <v>40682</v>
      </c>
      <c r="T40" s="150">
        <f t="shared" si="4"/>
        <v>900</v>
      </c>
      <c r="U40" s="151">
        <f t="shared" si="5"/>
        <v>0</v>
      </c>
      <c r="V40" s="25" t="s">
        <v>237</v>
      </c>
      <c r="W40" s="193" t="s">
        <v>229</v>
      </c>
      <c r="X40" s="21"/>
      <c r="Y40" s="24"/>
    </row>
    <row r="41" spans="2:25" ht="15">
      <c r="B41" s="38">
        <v>40653</v>
      </c>
      <c r="C41" s="23" t="s">
        <v>164</v>
      </c>
      <c r="D41" s="13" t="s">
        <v>165</v>
      </c>
      <c r="E41" s="23" t="s">
        <v>61</v>
      </c>
      <c r="F41" s="169">
        <v>1080</v>
      </c>
      <c r="G41" s="23" t="s">
        <v>166</v>
      </c>
      <c r="H41" s="23" t="s">
        <v>88</v>
      </c>
      <c r="I41" s="22">
        <v>40665</v>
      </c>
      <c r="J41" s="22">
        <v>40670</v>
      </c>
      <c r="K41" s="8">
        <f t="shared" si="1"/>
        <v>40678</v>
      </c>
      <c r="L41" s="8">
        <v>40679</v>
      </c>
      <c r="M41" s="9" t="s">
        <v>130</v>
      </c>
      <c r="N41" s="150">
        <v>620</v>
      </c>
      <c r="O41" s="177">
        <v>460</v>
      </c>
      <c r="P41" s="9">
        <v>46309437</v>
      </c>
      <c r="Q41" s="8">
        <v>40679</v>
      </c>
      <c r="R41" s="9">
        <v>20110359</v>
      </c>
      <c r="S41" s="8">
        <v>40682</v>
      </c>
      <c r="T41" s="150">
        <f t="shared" si="4"/>
        <v>1080</v>
      </c>
      <c r="U41" s="151">
        <f t="shared" si="5"/>
        <v>0</v>
      </c>
      <c r="V41" s="25" t="s">
        <v>237</v>
      </c>
      <c r="W41" s="193" t="s">
        <v>229</v>
      </c>
      <c r="X41" s="21"/>
      <c r="Y41" s="24"/>
    </row>
    <row r="42" spans="2:25" ht="15">
      <c r="B42" s="38">
        <v>40653</v>
      </c>
      <c r="C42" s="23" t="s">
        <v>167</v>
      </c>
      <c r="D42" s="13" t="s">
        <v>168</v>
      </c>
      <c r="E42" s="23" t="s">
        <v>61</v>
      </c>
      <c r="F42" s="169">
        <v>1080</v>
      </c>
      <c r="G42" s="23" t="s">
        <v>169</v>
      </c>
      <c r="H42" s="23" t="s">
        <v>88</v>
      </c>
      <c r="I42" s="22">
        <v>40665</v>
      </c>
      <c r="J42" s="22">
        <v>40670</v>
      </c>
      <c r="K42" s="8">
        <f t="shared" si="1"/>
        <v>40678</v>
      </c>
      <c r="L42" s="8">
        <v>40681</v>
      </c>
      <c r="M42" s="9" t="s">
        <v>170</v>
      </c>
      <c r="N42" s="150">
        <v>748</v>
      </c>
      <c r="O42" s="177">
        <v>332</v>
      </c>
      <c r="P42" s="9">
        <v>46309247</v>
      </c>
      <c r="Q42" s="8">
        <v>40680</v>
      </c>
      <c r="R42" s="9">
        <v>20110385</v>
      </c>
      <c r="S42" s="8">
        <v>40682</v>
      </c>
      <c r="T42" s="150">
        <f t="shared" si="4"/>
        <v>1080</v>
      </c>
      <c r="U42" s="151">
        <f t="shared" si="5"/>
        <v>0</v>
      </c>
      <c r="V42" s="25" t="s">
        <v>237</v>
      </c>
      <c r="W42" s="193" t="s">
        <v>230</v>
      </c>
      <c r="X42" s="21"/>
      <c r="Y42" s="24"/>
    </row>
    <row r="43" spans="2:25" ht="15">
      <c r="B43" s="38">
        <v>40658</v>
      </c>
      <c r="C43" s="23" t="s">
        <v>171</v>
      </c>
      <c r="D43" s="13" t="s">
        <v>172</v>
      </c>
      <c r="E43" s="23" t="s">
        <v>61</v>
      </c>
      <c r="F43" s="169">
        <v>900</v>
      </c>
      <c r="G43" s="23" t="s">
        <v>173</v>
      </c>
      <c r="H43" s="23" t="s">
        <v>88</v>
      </c>
      <c r="I43" s="22">
        <v>40666</v>
      </c>
      <c r="J43" s="22">
        <v>40670</v>
      </c>
      <c r="K43" s="8">
        <f t="shared" si="1"/>
        <v>40678</v>
      </c>
      <c r="L43" s="8">
        <v>40676</v>
      </c>
      <c r="M43" s="9" t="s">
        <v>101</v>
      </c>
      <c r="N43" s="150">
        <v>785.2</v>
      </c>
      <c r="O43" s="177">
        <v>114.8</v>
      </c>
      <c r="P43" s="9">
        <v>46309113</v>
      </c>
      <c r="Q43" s="8">
        <v>40679</v>
      </c>
      <c r="R43" s="9">
        <v>20110355</v>
      </c>
      <c r="S43" s="8">
        <v>40682</v>
      </c>
      <c r="T43" s="150">
        <f t="shared" si="4"/>
        <v>900</v>
      </c>
      <c r="U43" s="151">
        <f t="shared" si="5"/>
        <v>0</v>
      </c>
      <c r="V43" s="25" t="s">
        <v>237</v>
      </c>
      <c r="W43" s="193" t="s">
        <v>229</v>
      </c>
      <c r="X43" s="21"/>
      <c r="Y43" s="24"/>
    </row>
    <row r="44" spans="2:25" ht="15">
      <c r="B44" s="38">
        <v>40658</v>
      </c>
      <c r="C44" s="23" t="s">
        <v>174</v>
      </c>
      <c r="D44" s="13" t="s">
        <v>175</v>
      </c>
      <c r="E44" s="23" t="s">
        <v>61</v>
      </c>
      <c r="F44" s="169">
        <v>1080</v>
      </c>
      <c r="G44" s="23" t="s">
        <v>176</v>
      </c>
      <c r="H44" s="23" t="s">
        <v>88</v>
      </c>
      <c r="I44" s="22">
        <v>40665</v>
      </c>
      <c r="J44" s="22">
        <v>40670</v>
      </c>
      <c r="K44" s="8">
        <f t="shared" si="1"/>
        <v>40678</v>
      </c>
      <c r="L44" s="8">
        <v>40679</v>
      </c>
      <c r="M44" s="9" t="s">
        <v>108</v>
      </c>
      <c r="N44" s="150">
        <v>800</v>
      </c>
      <c r="O44" s="177">
        <v>280</v>
      </c>
      <c r="P44" s="9">
        <v>46309363</v>
      </c>
      <c r="Q44" s="8">
        <v>40679</v>
      </c>
      <c r="R44" s="9">
        <v>20110353</v>
      </c>
      <c r="S44" s="8">
        <v>40682</v>
      </c>
      <c r="T44" s="150">
        <f t="shared" si="4"/>
        <v>1080</v>
      </c>
      <c r="U44" s="151">
        <f t="shared" si="5"/>
        <v>0</v>
      </c>
      <c r="V44" s="25" t="s">
        <v>237</v>
      </c>
      <c r="W44" s="193" t="s">
        <v>229</v>
      </c>
      <c r="X44" s="21"/>
      <c r="Y44" s="24"/>
    </row>
    <row r="45" spans="2:25" ht="15">
      <c r="B45" s="38">
        <v>40658</v>
      </c>
      <c r="C45" s="23" t="s">
        <v>177</v>
      </c>
      <c r="D45" s="13" t="s">
        <v>178</v>
      </c>
      <c r="E45" s="23" t="s">
        <v>61</v>
      </c>
      <c r="F45" s="169">
        <v>1080</v>
      </c>
      <c r="G45" s="23" t="s">
        <v>179</v>
      </c>
      <c r="H45" s="23" t="s">
        <v>88</v>
      </c>
      <c r="I45" s="22">
        <v>40665</v>
      </c>
      <c r="J45" s="22">
        <v>40670</v>
      </c>
      <c r="K45" s="8">
        <f t="shared" si="1"/>
        <v>40678</v>
      </c>
      <c r="L45" s="8">
        <v>40683</v>
      </c>
      <c r="M45" s="9" t="s">
        <v>180</v>
      </c>
      <c r="N45" s="150">
        <v>878.9</v>
      </c>
      <c r="O45" s="177">
        <v>201.1</v>
      </c>
      <c r="P45" s="9">
        <v>46309304</v>
      </c>
      <c r="Q45" s="8">
        <v>40681</v>
      </c>
      <c r="R45" s="9">
        <v>20110383</v>
      </c>
      <c r="S45" s="8">
        <v>40682</v>
      </c>
      <c r="T45" s="150">
        <f t="shared" si="4"/>
        <v>1080</v>
      </c>
      <c r="U45" s="151">
        <f t="shared" si="5"/>
        <v>0</v>
      </c>
      <c r="V45" s="25" t="s">
        <v>237</v>
      </c>
      <c r="W45" s="193" t="s">
        <v>230</v>
      </c>
      <c r="X45" s="21"/>
      <c r="Y45" s="24"/>
    </row>
    <row r="46" spans="2:25" ht="15">
      <c r="B46" s="38">
        <v>40658</v>
      </c>
      <c r="C46" s="23" t="s">
        <v>181</v>
      </c>
      <c r="D46" s="13" t="s">
        <v>182</v>
      </c>
      <c r="E46" s="23" t="s">
        <v>61</v>
      </c>
      <c r="F46" s="169">
        <v>1800</v>
      </c>
      <c r="G46" s="23" t="s">
        <v>183</v>
      </c>
      <c r="H46" s="23" t="s">
        <v>88</v>
      </c>
      <c r="I46" s="22">
        <v>40661</v>
      </c>
      <c r="J46" s="22">
        <v>40670</v>
      </c>
      <c r="K46" s="8">
        <f t="shared" si="1"/>
        <v>40678</v>
      </c>
      <c r="L46" s="8">
        <v>40676</v>
      </c>
      <c r="M46" s="9" t="s">
        <v>101</v>
      </c>
      <c r="N46" s="150">
        <v>1796.1</v>
      </c>
      <c r="O46" s="177">
        <v>3.9</v>
      </c>
      <c r="P46" s="9" t="s">
        <v>184</v>
      </c>
      <c r="Q46" s="8" t="s">
        <v>185</v>
      </c>
      <c r="R46" s="9" t="s">
        <v>186</v>
      </c>
      <c r="S46" s="8" t="s">
        <v>187</v>
      </c>
      <c r="T46" s="150">
        <f t="shared" si="4"/>
        <v>1800</v>
      </c>
      <c r="U46" s="151">
        <f t="shared" si="5"/>
        <v>0</v>
      </c>
      <c r="V46" s="25" t="s">
        <v>237</v>
      </c>
      <c r="W46" s="193" t="s">
        <v>229</v>
      </c>
      <c r="X46" s="21"/>
      <c r="Y46" s="24"/>
    </row>
    <row r="47" spans="2:25" ht="15">
      <c r="B47" s="38">
        <v>40658</v>
      </c>
      <c r="C47" s="23" t="s">
        <v>188</v>
      </c>
      <c r="D47" s="13" t="s">
        <v>189</v>
      </c>
      <c r="E47" s="23" t="s">
        <v>61</v>
      </c>
      <c r="F47" s="169">
        <v>900</v>
      </c>
      <c r="G47" s="23" t="s">
        <v>190</v>
      </c>
      <c r="H47" s="23" t="s">
        <v>88</v>
      </c>
      <c r="I47" s="22">
        <v>40666</v>
      </c>
      <c r="J47" s="22">
        <v>40670</v>
      </c>
      <c r="K47" s="8">
        <f t="shared" si="1"/>
        <v>40678</v>
      </c>
      <c r="L47" s="8">
        <v>40679</v>
      </c>
      <c r="M47" s="9" t="s">
        <v>108</v>
      </c>
      <c r="N47" s="150">
        <v>755</v>
      </c>
      <c r="O47" s="177">
        <v>145</v>
      </c>
      <c r="P47" s="9">
        <v>46309371</v>
      </c>
      <c r="Q47" s="8">
        <v>40679</v>
      </c>
      <c r="R47" s="9">
        <v>20110352</v>
      </c>
      <c r="S47" s="8">
        <v>40682</v>
      </c>
      <c r="T47" s="150">
        <f t="shared" si="4"/>
        <v>900</v>
      </c>
      <c r="U47" s="151">
        <f t="shared" si="5"/>
        <v>0</v>
      </c>
      <c r="V47" s="25" t="s">
        <v>237</v>
      </c>
      <c r="W47" s="193" t="s">
        <v>229</v>
      </c>
      <c r="X47" s="21"/>
      <c r="Y47" s="24"/>
    </row>
    <row r="48" spans="2:25" ht="15">
      <c r="B48" s="38">
        <v>40658</v>
      </c>
      <c r="C48" s="23" t="s">
        <v>191</v>
      </c>
      <c r="D48" s="13" t="s">
        <v>192</v>
      </c>
      <c r="E48" s="23" t="s">
        <v>61</v>
      </c>
      <c r="F48" s="169">
        <v>750</v>
      </c>
      <c r="G48" s="23" t="s">
        <v>193</v>
      </c>
      <c r="H48" s="23" t="s">
        <v>88</v>
      </c>
      <c r="I48" s="22">
        <v>40665</v>
      </c>
      <c r="J48" s="22">
        <v>40667</v>
      </c>
      <c r="K48" s="8">
        <f t="shared" si="1"/>
        <v>40675</v>
      </c>
      <c r="L48" s="8">
        <v>40674</v>
      </c>
      <c r="M48" s="9" t="s">
        <v>194</v>
      </c>
      <c r="N48" s="150">
        <v>280</v>
      </c>
      <c r="O48" s="177">
        <v>470</v>
      </c>
      <c r="P48" s="9">
        <v>46319118</v>
      </c>
      <c r="Q48" s="8">
        <v>40675</v>
      </c>
      <c r="R48" s="9">
        <v>20110346</v>
      </c>
      <c r="S48" s="8">
        <v>40682</v>
      </c>
      <c r="T48" s="150">
        <f t="shared" si="4"/>
        <v>750</v>
      </c>
      <c r="U48" s="151">
        <f t="shared" si="5"/>
        <v>0</v>
      </c>
      <c r="V48" s="25" t="s">
        <v>237</v>
      </c>
      <c r="W48" s="193" t="s">
        <v>229</v>
      </c>
      <c r="X48" s="21"/>
      <c r="Y48" s="24"/>
    </row>
    <row r="49" spans="2:25" ht="15">
      <c r="B49" s="38">
        <v>40659</v>
      </c>
      <c r="C49" s="23" t="s">
        <v>195</v>
      </c>
      <c r="D49" s="13" t="s">
        <v>196</v>
      </c>
      <c r="E49" s="23" t="s">
        <v>61</v>
      </c>
      <c r="F49" s="169">
        <v>1050</v>
      </c>
      <c r="G49" s="23" t="s">
        <v>197</v>
      </c>
      <c r="H49" s="23" t="s">
        <v>88</v>
      </c>
      <c r="I49" s="22">
        <v>40666</v>
      </c>
      <c r="J49" s="22">
        <v>40670</v>
      </c>
      <c r="K49" s="8">
        <f t="shared" si="1"/>
        <v>40678</v>
      </c>
      <c r="L49" s="8">
        <v>40676</v>
      </c>
      <c r="M49" s="9" t="s">
        <v>101</v>
      </c>
      <c r="N49" s="150">
        <v>182</v>
      </c>
      <c r="O49" s="177">
        <v>868</v>
      </c>
      <c r="P49" s="9">
        <v>46309149</v>
      </c>
      <c r="Q49" s="8">
        <v>40676</v>
      </c>
      <c r="R49" s="9">
        <v>20110356</v>
      </c>
      <c r="S49" s="8">
        <v>40682</v>
      </c>
      <c r="T49" s="150">
        <f t="shared" si="4"/>
        <v>1050</v>
      </c>
      <c r="U49" s="151">
        <f t="shared" si="5"/>
        <v>0</v>
      </c>
      <c r="V49" s="25" t="s">
        <v>237</v>
      </c>
      <c r="W49" s="193" t="s">
        <v>229</v>
      </c>
      <c r="X49" s="21"/>
      <c r="Y49" s="24"/>
    </row>
    <row r="50" spans="2:25" ht="15">
      <c r="B50" s="38">
        <v>40659</v>
      </c>
      <c r="C50" s="23" t="s">
        <v>198</v>
      </c>
      <c r="D50" s="13" t="s">
        <v>199</v>
      </c>
      <c r="E50" s="23" t="s">
        <v>61</v>
      </c>
      <c r="F50" s="169">
        <v>1470</v>
      </c>
      <c r="G50" s="23" t="s">
        <v>200</v>
      </c>
      <c r="H50" s="23" t="s">
        <v>88</v>
      </c>
      <c r="I50" s="22">
        <v>40665</v>
      </c>
      <c r="J50" s="22">
        <v>40671</v>
      </c>
      <c r="K50" s="8">
        <f t="shared" si="1"/>
        <v>40679</v>
      </c>
      <c r="L50" s="8">
        <v>40676</v>
      </c>
      <c r="M50" s="9" t="s">
        <v>89</v>
      </c>
      <c r="N50" s="150">
        <v>1470</v>
      </c>
      <c r="O50" s="177">
        <v>0</v>
      </c>
      <c r="P50" s="9">
        <v>47797106</v>
      </c>
      <c r="Q50" s="8">
        <v>40732</v>
      </c>
      <c r="R50" s="9"/>
      <c r="S50" s="8"/>
      <c r="T50" s="150">
        <f t="shared" si="4"/>
        <v>1470</v>
      </c>
      <c r="U50" s="151">
        <f t="shared" si="5"/>
        <v>0</v>
      </c>
      <c r="V50" s="25" t="s">
        <v>237</v>
      </c>
      <c r="W50" s="193" t="s">
        <v>229</v>
      </c>
      <c r="X50" s="21"/>
      <c r="Y50" s="24"/>
    </row>
    <row r="51" spans="2:25" ht="15">
      <c r="B51" s="38">
        <v>40659</v>
      </c>
      <c r="C51" s="23" t="s">
        <v>201</v>
      </c>
      <c r="D51" s="13" t="s">
        <v>202</v>
      </c>
      <c r="E51" s="23" t="s">
        <v>61</v>
      </c>
      <c r="F51" s="169">
        <v>1050</v>
      </c>
      <c r="G51" s="23" t="s">
        <v>203</v>
      </c>
      <c r="H51" s="23" t="s">
        <v>88</v>
      </c>
      <c r="I51" s="22">
        <v>40666</v>
      </c>
      <c r="J51" s="22">
        <v>40670</v>
      </c>
      <c r="K51" s="8">
        <f t="shared" si="1"/>
        <v>40678</v>
      </c>
      <c r="L51" s="8">
        <v>40676</v>
      </c>
      <c r="M51" s="9" t="s">
        <v>101</v>
      </c>
      <c r="N51" s="150">
        <v>248.17</v>
      </c>
      <c r="O51" s="177">
        <v>801.83</v>
      </c>
      <c r="P51" s="9">
        <v>46309353</v>
      </c>
      <c r="Q51" s="8">
        <v>40676</v>
      </c>
      <c r="R51" s="9">
        <v>20110357</v>
      </c>
      <c r="S51" s="8">
        <v>40682</v>
      </c>
      <c r="T51" s="150">
        <f t="shared" si="4"/>
        <v>1050</v>
      </c>
      <c r="U51" s="151">
        <f t="shared" si="5"/>
        <v>0</v>
      </c>
      <c r="V51" s="25" t="s">
        <v>237</v>
      </c>
      <c r="W51" s="193" t="s">
        <v>229</v>
      </c>
      <c r="X51" s="21"/>
      <c r="Y51" s="24"/>
    </row>
    <row r="52" spans="2:25" ht="15">
      <c r="B52" s="36">
        <v>40659</v>
      </c>
      <c r="C52" s="9" t="s">
        <v>204</v>
      </c>
      <c r="D52" s="7" t="s">
        <v>205</v>
      </c>
      <c r="E52" s="9" t="s">
        <v>206</v>
      </c>
      <c r="F52" s="169">
        <v>360</v>
      </c>
      <c r="G52" s="9" t="s">
        <v>207</v>
      </c>
      <c r="H52" s="9" t="s">
        <v>208</v>
      </c>
      <c r="I52" s="8">
        <v>40661</v>
      </c>
      <c r="J52" s="8">
        <v>40663</v>
      </c>
      <c r="K52" s="8">
        <f>J52+8</f>
        <v>40671</v>
      </c>
      <c r="L52" s="8">
        <v>40676</v>
      </c>
      <c r="M52" s="9" t="s">
        <v>209</v>
      </c>
      <c r="N52" s="150">
        <v>257.8</v>
      </c>
      <c r="O52" s="177">
        <v>102.2</v>
      </c>
      <c r="P52" s="9" t="s">
        <v>210</v>
      </c>
      <c r="Q52" s="8" t="s">
        <v>120</v>
      </c>
      <c r="R52" s="9" t="s">
        <v>211</v>
      </c>
      <c r="S52" s="8" t="s">
        <v>122</v>
      </c>
      <c r="T52" s="150">
        <f t="shared" si="4"/>
        <v>360</v>
      </c>
      <c r="U52" s="151">
        <f t="shared" si="5"/>
        <v>0</v>
      </c>
      <c r="V52" s="25" t="s">
        <v>237</v>
      </c>
      <c r="W52" s="193" t="s">
        <v>230</v>
      </c>
      <c r="X52" s="21"/>
      <c r="Y52" s="24"/>
    </row>
    <row r="53" spans="2:25" ht="15">
      <c r="B53" s="38">
        <v>40659</v>
      </c>
      <c r="C53" s="23" t="s">
        <v>212</v>
      </c>
      <c r="D53" s="13" t="s">
        <v>213</v>
      </c>
      <c r="E53" s="23" t="s">
        <v>206</v>
      </c>
      <c r="F53" s="169">
        <v>360</v>
      </c>
      <c r="G53" s="23" t="s">
        <v>214</v>
      </c>
      <c r="H53" s="23" t="s">
        <v>208</v>
      </c>
      <c r="I53" s="22">
        <v>40668</v>
      </c>
      <c r="J53" s="22">
        <v>40670</v>
      </c>
      <c r="K53" s="8">
        <f t="shared" si="1"/>
        <v>40678</v>
      </c>
      <c r="L53" s="8">
        <v>40676</v>
      </c>
      <c r="M53" s="9" t="s">
        <v>209</v>
      </c>
      <c r="N53" s="150">
        <v>200</v>
      </c>
      <c r="O53" s="177">
        <v>160</v>
      </c>
      <c r="P53" s="9">
        <v>46312204</v>
      </c>
      <c r="Q53" s="8">
        <v>40673</v>
      </c>
      <c r="R53" s="9">
        <v>20110363</v>
      </c>
      <c r="S53" s="8">
        <v>40682</v>
      </c>
      <c r="T53" s="150">
        <v>360</v>
      </c>
      <c r="U53" s="151">
        <f t="shared" si="5"/>
        <v>0</v>
      </c>
      <c r="V53" s="25" t="s">
        <v>237</v>
      </c>
      <c r="W53" s="193" t="s">
        <v>229</v>
      </c>
      <c r="X53" s="21"/>
      <c r="Y53" s="24"/>
    </row>
    <row r="54" spans="2:25" ht="15">
      <c r="B54" s="36">
        <v>40659</v>
      </c>
      <c r="C54" s="9" t="s">
        <v>215</v>
      </c>
      <c r="D54" s="7" t="s">
        <v>216</v>
      </c>
      <c r="E54" s="9" t="s">
        <v>206</v>
      </c>
      <c r="F54" s="169">
        <v>360</v>
      </c>
      <c r="G54" s="9" t="s">
        <v>217</v>
      </c>
      <c r="H54" s="9" t="s">
        <v>208</v>
      </c>
      <c r="I54" s="8">
        <v>40693</v>
      </c>
      <c r="J54" s="8">
        <v>40695</v>
      </c>
      <c r="K54" s="8">
        <f t="shared" si="1"/>
        <v>40703</v>
      </c>
      <c r="L54" s="8">
        <v>40700</v>
      </c>
      <c r="M54" s="9" t="s">
        <v>218</v>
      </c>
      <c r="N54" s="150">
        <v>209</v>
      </c>
      <c r="O54" s="177">
        <v>151</v>
      </c>
      <c r="P54" s="9">
        <v>47799375</v>
      </c>
      <c r="Q54" s="8">
        <v>40605</v>
      </c>
      <c r="R54" s="9"/>
      <c r="S54" s="8"/>
      <c r="T54" s="150">
        <f>SUM(N54+O54)</f>
        <v>360</v>
      </c>
      <c r="U54" s="151">
        <f t="shared" si="5"/>
        <v>0</v>
      </c>
      <c r="V54" s="25" t="s">
        <v>237</v>
      </c>
      <c r="W54" s="193" t="s">
        <v>229</v>
      </c>
      <c r="X54" s="21"/>
      <c r="Y54" s="24"/>
    </row>
    <row r="55" spans="2:25" ht="15">
      <c r="B55" s="36">
        <v>40661</v>
      </c>
      <c r="C55" s="9" t="s">
        <v>219</v>
      </c>
      <c r="D55" s="7" t="s">
        <v>220</v>
      </c>
      <c r="E55" s="9" t="s">
        <v>74</v>
      </c>
      <c r="F55" s="169">
        <v>360</v>
      </c>
      <c r="G55" s="9" t="s">
        <v>221</v>
      </c>
      <c r="H55" s="9" t="s">
        <v>63</v>
      </c>
      <c r="I55" s="8">
        <v>40661</v>
      </c>
      <c r="J55" s="8">
        <v>40662</v>
      </c>
      <c r="K55" s="8">
        <f t="shared" si="1"/>
        <v>40670</v>
      </c>
      <c r="L55" s="8">
        <v>40673</v>
      </c>
      <c r="M55" s="9" t="s">
        <v>222</v>
      </c>
      <c r="N55" s="150">
        <v>339</v>
      </c>
      <c r="O55" s="177">
        <v>21</v>
      </c>
      <c r="P55" s="9">
        <v>46311348</v>
      </c>
      <c r="Q55" s="8">
        <v>40672</v>
      </c>
      <c r="R55" s="9">
        <v>20110335</v>
      </c>
      <c r="S55" s="8">
        <v>40676</v>
      </c>
      <c r="T55" s="150">
        <f>N55+O55</f>
        <v>360</v>
      </c>
      <c r="U55" s="151">
        <f t="shared" si="5"/>
        <v>0</v>
      </c>
      <c r="V55" s="25" t="s">
        <v>237</v>
      </c>
      <c r="W55" s="193" t="s">
        <v>230</v>
      </c>
      <c r="X55" s="21"/>
      <c r="Y55" s="24"/>
    </row>
    <row r="56" spans="2:25" ht="15.75" thickBot="1">
      <c r="B56" s="39">
        <v>40661</v>
      </c>
      <c r="C56" s="40" t="s">
        <v>223</v>
      </c>
      <c r="D56" s="41" t="s">
        <v>224</v>
      </c>
      <c r="E56" s="40" t="s">
        <v>40</v>
      </c>
      <c r="F56" s="170">
        <v>360</v>
      </c>
      <c r="G56" s="40" t="s">
        <v>225</v>
      </c>
      <c r="H56" s="40" t="s">
        <v>22</v>
      </c>
      <c r="I56" s="42">
        <v>40665</v>
      </c>
      <c r="J56" s="42">
        <v>40666</v>
      </c>
      <c r="K56" s="42">
        <f t="shared" si="1"/>
        <v>40674</v>
      </c>
      <c r="L56" s="42">
        <v>40674</v>
      </c>
      <c r="M56" s="40" t="s">
        <v>226</v>
      </c>
      <c r="N56" s="152">
        <f>335.79+20</f>
        <v>355.79</v>
      </c>
      <c r="O56" s="201">
        <v>4.21</v>
      </c>
      <c r="P56" s="40">
        <v>46312199</v>
      </c>
      <c r="Q56" s="42">
        <v>40673</v>
      </c>
      <c r="R56" s="40">
        <v>20110388</v>
      </c>
      <c r="S56" s="42">
        <v>40682</v>
      </c>
      <c r="T56" s="152">
        <f>N56+O56</f>
        <v>360</v>
      </c>
      <c r="U56" s="195">
        <f t="shared" si="5"/>
        <v>0</v>
      </c>
      <c r="V56" s="61" t="s">
        <v>237</v>
      </c>
      <c r="W56" s="196" t="s">
        <v>229</v>
      </c>
      <c r="X56" s="21"/>
      <c r="Y56" s="24"/>
    </row>
    <row r="57" spans="2:25" ht="15.75" thickBot="1">
      <c r="B57" s="14"/>
      <c r="C57" s="14"/>
      <c r="D57" s="14"/>
      <c r="E57" s="21"/>
      <c r="F57" s="191">
        <f>SUM(F7:F56)</f>
        <v>43070</v>
      </c>
      <c r="G57" s="35"/>
      <c r="H57" s="35"/>
      <c r="I57" s="35"/>
      <c r="J57" s="35"/>
      <c r="K57" s="35"/>
      <c r="L57" s="35"/>
      <c r="M57" s="35"/>
      <c r="N57" s="153">
        <f>SUM(N7:N56)</f>
        <v>27010.289999999997</v>
      </c>
      <c r="O57" s="202">
        <f>SUM(O7:O56)</f>
        <v>14649.710000000001</v>
      </c>
      <c r="P57" s="21"/>
      <c r="Q57" s="21"/>
      <c r="R57" s="21"/>
      <c r="S57" s="21"/>
      <c r="T57" s="153">
        <f>SUM(T7:T56)</f>
        <v>41660</v>
      </c>
      <c r="U57" s="191">
        <f>SUM(U7:U56)</f>
        <v>1410</v>
      </c>
      <c r="V57" s="21"/>
      <c r="W57" s="21"/>
      <c r="X57" s="21"/>
      <c r="Y57" s="24"/>
    </row>
    <row r="58" spans="2:25" ht="14.25" customHeight="1">
      <c r="B58" s="14"/>
      <c r="C58" s="14"/>
      <c r="D58" s="14"/>
      <c r="E58" s="21"/>
      <c r="F58" s="3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4"/>
    </row>
    <row r="59" spans="2:25" ht="14.25" customHeight="1">
      <c r="B59" s="14"/>
      <c r="C59" s="14"/>
      <c r="D59" s="14"/>
      <c r="E59" s="21"/>
      <c r="F59" s="3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4"/>
    </row>
    <row r="60" spans="2:25" ht="14.25" customHeight="1">
      <c r="B60" s="44" t="s">
        <v>227</v>
      </c>
      <c r="C60" s="44"/>
      <c r="D60" s="45"/>
      <c r="E60" s="46"/>
      <c r="F60" s="3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/>
    </row>
    <row r="61" spans="2:25" ht="14.25" customHeight="1" thickBot="1">
      <c r="B61" s="47"/>
      <c r="C61" s="45"/>
      <c r="D61" s="45"/>
      <c r="E61" s="46"/>
      <c r="F61" s="30"/>
      <c r="G61" s="21"/>
      <c r="H61" s="21"/>
      <c r="I61" s="21"/>
      <c r="J61" s="3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4"/>
    </row>
    <row r="62" spans="2:25" ht="27" customHeight="1" thickBot="1">
      <c r="B62" s="203" t="s">
        <v>239</v>
      </c>
      <c r="C62" s="204" t="s">
        <v>240</v>
      </c>
      <c r="D62" s="205" t="s">
        <v>241</v>
      </c>
      <c r="E62" s="206" t="s">
        <v>228</v>
      </c>
      <c r="F62" s="30"/>
      <c r="G62" s="21"/>
      <c r="H62" s="21"/>
      <c r="I62" s="21"/>
      <c r="J62" s="3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4"/>
    </row>
    <row r="63" spans="2:25" ht="14.25" customHeight="1" thickBot="1">
      <c r="B63" s="48">
        <f>SUM(F57)</f>
        <v>43070</v>
      </c>
      <c r="C63" s="49">
        <f>SUM(N57)</f>
        <v>27010.289999999997</v>
      </c>
      <c r="D63" s="49">
        <f>SUM(O57)</f>
        <v>14649.710000000001</v>
      </c>
      <c r="E63" s="50">
        <f>SUM(B63-C63-D63)</f>
        <v>1410.0000000000018</v>
      </c>
      <c r="F63" s="3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4"/>
    </row>
    <row r="64" spans="2:25" ht="14.25" customHeight="1">
      <c r="B64" s="47"/>
      <c r="C64" s="51">
        <f>SUM(C63/B63)</f>
        <v>0.6271253772927792</v>
      </c>
      <c r="D64" s="51">
        <f>SUM(D63/B63)</f>
        <v>0.3401372184815417</v>
      </c>
      <c r="E64" s="51">
        <f>SUM(E63/B63)</f>
        <v>0.03273740422567917</v>
      </c>
      <c r="F64" s="3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/>
    </row>
    <row r="65" spans="2:25" ht="15">
      <c r="B65" s="14"/>
      <c r="C65" s="14"/>
      <c r="D65" s="14"/>
      <c r="E65" s="21"/>
      <c r="F65" s="3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/>
    </row>
    <row r="66" spans="2:25" ht="15.75" thickBot="1">
      <c r="B66" s="56" t="s">
        <v>242</v>
      </c>
      <c r="C66" s="14"/>
      <c r="D66" s="14"/>
      <c r="E66" s="21"/>
      <c r="F66" s="3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4"/>
    </row>
    <row r="67" spans="2:25" ht="30.75" customHeight="1" thickBot="1">
      <c r="B67" s="19" t="s">
        <v>0</v>
      </c>
      <c r="C67" s="20" t="s">
        <v>1</v>
      </c>
      <c r="D67" s="1" t="s">
        <v>2</v>
      </c>
      <c r="E67" s="2" t="s">
        <v>3</v>
      </c>
      <c r="F67" s="29" t="s">
        <v>4</v>
      </c>
      <c r="G67" s="3" t="s">
        <v>5</v>
      </c>
      <c r="H67" s="3" t="s">
        <v>6</v>
      </c>
      <c r="I67" s="2" t="s">
        <v>7</v>
      </c>
      <c r="J67" s="4" t="s">
        <v>8</v>
      </c>
      <c r="K67" s="5" t="s">
        <v>9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4"/>
    </row>
    <row r="68" spans="2:25" ht="15">
      <c r="B68" s="38">
        <v>40652</v>
      </c>
      <c r="C68" s="23" t="s">
        <v>81</v>
      </c>
      <c r="D68" s="13" t="s">
        <v>82</v>
      </c>
      <c r="E68" s="23" t="s">
        <v>74</v>
      </c>
      <c r="F68" s="32">
        <v>360</v>
      </c>
      <c r="G68" s="23" t="s">
        <v>83</v>
      </c>
      <c r="H68" s="23" t="s">
        <v>63</v>
      </c>
      <c r="I68" s="22" t="s">
        <v>84</v>
      </c>
      <c r="J68" s="22">
        <v>40662</v>
      </c>
      <c r="K68" s="22">
        <f>J68+8</f>
        <v>40670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4"/>
    </row>
    <row r="69" spans="2:25" ht="15.75" thickBot="1">
      <c r="B69" s="38">
        <v>40653</v>
      </c>
      <c r="C69" s="23" t="s">
        <v>102</v>
      </c>
      <c r="D69" s="13" t="s">
        <v>103</v>
      </c>
      <c r="E69" s="23" t="s">
        <v>61</v>
      </c>
      <c r="F69" s="57">
        <v>1050</v>
      </c>
      <c r="G69" s="23" t="s">
        <v>104</v>
      </c>
      <c r="H69" s="23" t="s">
        <v>88</v>
      </c>
      <c r="I69" s="22">
        <v>40666</v>
      </c>
      <c r="J69" s="22">
        <v>40670</v>
      </c>
      <c r="K69" s="22">
        <f>J69+8</f>
        <v>40678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4"/>
    </row>
    <row r="70" spans="2:25" ht="15.75" thickBot="1">
      <c r="B70" s="52"/>
      <c r="C70" s="53"/>
      <c r="D70" s="54"/>
      <c r="E70" s="53"/>
      <c r="F70" s="58">
        <f>SUM(F68:F69)</f>
        <v>1410</v>
      </c>
      <c r="G70" s="53"/>
      <c r="H70" s="53"/>
      <c r="I70" s="52"/>
      <c r="J70" s="52"/>
      <c r="K70" s="52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4"/>
    </row>
    <row r="71" spans="2:24" ht="15">
      <c r="B71" s="15"/>
      <c r="C71" s="16"/>
      <c r="D71" s="17"/>
      <c r="E71" s="17"/>
      <c r="F71" s="33"/>
      <c r="G71" s="14"/>
      <c r="H71" s="14"/>
      <c r="I71" s="14"/>
      <c r="J71" s="14"/>
      <c r="K71" s="14"/>
      <c r="L71" s="14"/>
      <c r="M71" s="14"/>
      <c r="N71" s="14"/>
      <c r="O71" s="21"/>
      <c r="P71" s="14"/>
      <c r="Q71" s="14"/>
      <c r="R71" s="14"/>
      <c r="S71" s="14"/>
      <c r="T71" s="14"/>
      <c r="U71" s="14"/>
      <c r="V71" s="14"/>
      <c r="W71" s="14"/>
      <c r="X71" s="14"/>
    </row>
    <row r="72" spans="2:24" ht="15">
      <c r="B72" s="162" t="s">
        <v>238</v>
      </c>
      <c r="C72" s="163"/>
      <c r="D72" s="18"/>
      <c r="E72" s="18"/>
      <c r="F72" s="55"/>
      <c r="G72" s="14"/>
      <c r="H72" s="14"/>
      <c r="I72" s="28"/>
      <c r="J72" s="14"/>
      <c r="K72" s="28"/>
      <c r="L72" s="14"/>
      <c r="M72" s="14"/>
      <c r="N72" s="14"/>
      <c r="O72" s="21"/>
      <c r="P72" s="14"/>
      <c r="Q72" s="14"/>
      <c r="R72" s="14"/>
      <c r="S72" s="14"/>
      <c r="T72" s="14"/>
      <c r="U72" s="14"/>
      <c r="V72" s="14"/>
      <c r="W72" s="14"/>
      <c r="X72" s="14"/>
    </row>
    <row r="73" spans="2:24" ht="15">
      <c r="B73" s="162" t="s">
        <v>17</v>
      </c>
      <c r="C73" s="164"/>
      <c r="D73" s="18"/>
      <c r="E73" s="18"/>
      <c r="F73" s="55"/>
      <c r="G73" s="14"/>
      <c r="H73" s="14"/>
      <c r="I73" s="14"/>
      <c r="J73" s="14"/>
      <c r="K73" s="14"/>
      <c r="L73" s="28"/>
      <c r="M73" s="14"/>
      <c r="N73" s="14"/>
      <c r="O73" s="21"/>
      <c r="P73" s="14"/>
      <c r="Q73" s="14"/>
      <c r="R73" s="14"/>
      <c r="S73" s="14"/>
      <c r="T73" s="14"/>
      <c r="U73" s="14"/>
      <c r="V73" s="14"/>
      <c r="W73" s="14"/>
      <c r="X73" s="14"/>
    </row>
    <row r="74" spans="2:24" ht="15">
      <c r="B74" s="162" t="s">
        <v>243</v>
      </c>
      <c r="C74" s="165"/>
      <c r="D74" s="18"/>
      <c r="E74" s="18"/>
      <c r="F74" s="55"/>
      <c r="G74" s="14"/>
      <c r="H74" s="14"/>
      <c r="I74" s="14"/>
      <c r="J74" s="14"/>
      <c r="K74" s="14"/>
      <c r="L74" s="28"/>
      <c r="M74" s="14"/>
      <c r="N74" s="14"/>
      <c r="O74" s="21"/>
      <c r="P74" s="14"/>
      <c r="Q74" s="14"/>
      <c r="R74" s="14"/>
      <c r="S74" s="14"/>
      <c r="T74" s="14"/>
      <c r="U74" s="14"/>
      <c r="V74" s="14"/>
      <c r="W74" s="14"/>
      <c r="X74" s="14"/>
    </row>
    <row r="75" spans="2:24" ht="15">
      <c r="B75" s="18"/>
      <c r="C75" s="18"/>
      <c r="D75" s="18"/>
      <c r="E75" s="18"/>
      <c r="F75" s="55"/>
      <c r="G75" s="14"/>
      <c r="H75" s="14"/>
      <c r="I75" s="14"/>
      <c r="J75" s="14"/>
      <c r="K75" s="14"/>
      <c r="L75" s="28"/>
      <c r="M75" s="14"/>
      <c r="N75" s="14"/>
      <c r="O75" s="21"/>
      <c r="P75" s="14"/>
      <c r="Q75" s="14"/>
      <c r="R75" s="14"/>
      <c r="S75" s="14"/>
      <c r="T75" s="14"/>
      <c r="U75" s="14"/>
      <c r="V75" s="14"/>
      <c r="W75" s="14"/>
      <c r="X75" s="14"/>
    </row>
    <row r="76" spans="2:24" ht="15">
      <c r="B76" s="14"/>
      <c r="C76" s="17"/>
      <c r="D76" s="14"/>
      <c r="E76" s="14"/>
      <c r="F76" s="28"/>
      <c r="G76" s="14"/>
      <c r="H76" s="14"/>
      <c r="I76" s="14"/>
      <c r="J76" s="14"/>
      <c r="K76" s="14"/>
      <c r="L76" s="14"/>
      <c r="M76" s="14"/>
      <c r="N76" s="14"/>
      <c r="O76" s="21"/>
      <c r="P76" s="14"/>
      <c r="Q76" s="14"/>
      <c r="R76" s="14"/>
      <c r="S76" s="14"/>
      <c r="T76" s="14"/>
      <c r="U76" s="14"/>
      <c r="V76" s="14"/>
      <c r="W76" s="14"/>
      <c r="X76" s="14"/>
    </row>
    <row r="77" spans="2:24" ht="15">
      <c r="B77" s="14"/>
      <c r="C77" s="17"/>
      <c r="D77" s="14"/>
      <c r="E77" s="14"/>
      <c r="F77" s="28"/>
      <c r="G77" s="14"/>
      <c r="H77" s="14"/>
      <c r="I77" s="14"/>
      <c r="J77" s="14"/>
      <c r="K77" s="14"/>
      <c r="L77" s="14"/>
      <c r="M77" s="14"/>
      <c r="N77" s="14"/>
      <c r="O77" s="21"/>
      <c r="P77" s="14"/>
      <c r="Q77" s="14"/>
      <c r="R77" s="14"/>
      <c r="S77" s="14"/>
      <c r="T77" s="14"/>
      <c r="U77" s="14"/>
      <c r="V77" s="14"/>
      <c r="W77" s="14"/>
      <c r="X77" s="14"/>
    </row>
    <row r="78" spans="2:24" ht="15">
      <c r="B78" s="14"/>
      <c r="C78" s="17"/>
      <c r="D78" s="14"/>
      <c r="E78" s="14"/>
      <c r="F78" s="28"/>
      <c r="G78" s="14"/>
      <c r="H78" s="14"/>
      <c r="I78" s="14"/>
      <c r="J78" s="14"/>
      <c r="K78" s="14"/>
      <c r="L78" s="14"/>
      <c r="M78" s="14"/>
      <c r="N78" s="14"/>
      <c r="O78" s="21"/>
      <c r="P78" s="14"/>
      <c r="Q78" s="14"/>
      <c r="R78" s="14"/>
      <c r="S78" s="14"/>
      <c r="T78" s="14"/>
      <c r="U78" s="14"/>
      <c r="V78" s="14"/>
      <c r="W78" s="14"/>
      <c r="X78" s="14"/>
    </row>
    <row r="79" spans="2:24" ht="15">
      <c r="B79" s="14"/>
      <c r="C79" s="14"/>
      <c r="D79" s="14"/>
      <c r="E79" s="14"/>
      <c r="F79" s="28"/>
      <c r="G79" s="14"/>
      <c r="H79" s="14"/>
      <c r="I79" s="14"/>
      <c r="J79" s="14"/>
      <c r="K79" s="14"/>
      <c r="L79" s="14"/>
      <c r="M79" s="14"/>
      <c r="N79" s="14"/>
      <c r="O79" s="21"/>
      <c r="P79" s="14"/>
      <c r="Q79" s="14"/>
      <c r="R79" s="14"/>
      <c r="S79" s="14"/>
      <c r="T79" s="14"/>
      <c r="U79" s="14"/>
      <c r="V79" s="14"/>
      <c r="W79" s="14"/>
      <c r="X79" s="14"/>
    </row>
    <row r="80" spans="2:24" ht="15">
      <c r="B80" s="14"/>
      <c r="C80" s="14"/>
      <c r="D80" s="14"/>
      <c r="E80" s="14"/>
      <c r="F80" s="28"/>
      <c r="G80" s="14"/>
      <c r="H80" s="14"/>
      <c r="I80" s="14"/>
      <c r="J80" s="14"/>
      <c r="K80" s="14"/>
      <c r="L80" s="14"/>
      <c r="M80" s="14"/>
      <c r="N80" s="14"/>
      <c r="O80" s="21"/>
      <c r="P80" s="14"/>
      <c r="Q80" s="14"/>
      <c r="R80" s="14"/>
      <c r="S80" s="14"/>
      <c r="T80" s="14"/>
      <c r="U80" s="14"/>
      <c r="V80" s="14"/>
      <c r="W80" s="14"/>
      <c r="X80" s="14"/>
    </row>
    <row r="81" spans="2:24" ht="15">
      <c r="B81" s="14"/>
      <c r="C81" s="14"/>
      <c r="D81" s="14"/>
      <c r="E81" s="14"/>
      <c r="F81" s="28"/>
      <c r="G81" s="14"/>
      <c r="H81" s="14"/>
      <c r="I81" s="14"/>
      <c r="J81" s="14"/>
      <c r="K81" s="14"/>
      <c r="L81" s="14"/>
      <c r="M81" s="14"/>
      <c r="N81" s="14"/>
      <c r="O81" s="21"/>
      <c r="P81" s="14"/>
      <c r="Q81" s="14"/>
      <c r="R81" s="14"/>
      <c r="S81" s="14"/>
      <c r="T81" s="14"/>
      <c r="U81" s="14"/>
      <c r="V81" s="14"/>
      <c r="W81" s="14"/>
      <c r="X81" s="14"/>
    </row>
    <row r="82" spans="2:24" ht="15">
      <c r="B82" s="14"/>
      <c r="C82" s="14"/>
      <c r="D82" s="14"/>
      <c r="E82" s="14"/>
      <c r="F82" s="28"/>
      <c r="G82" s="14"/>
      <c r="H82" s="14"/>
      <c r="I82" s="14"/>
      <c r="J82" s="14"/>
      <c r="K82" s="14"/>
      <c r="L82" s="14"/>
      <c r="M82" s="14"/>
      <c r="N82" s="14"/>
      <c r="O82" s="21"/>
      <c r="P82" s="14"/>
      <c r="Q82" s="14"/>
      <c r="R82" s="14"/>
      <c r="S82" s="14"/>
      <c r="T82" s="14"/>
      <c r="U82" s="14"/>
      <c r="V82" s="14"/>
      <c r="W82" s="14"/>
      <c r="X82" s="14"/>
    </row>
    <row r="83" spans="2:24" ht="15">
      <c r="B83" s="14"/>
      <c r="C83" s="14"/>
      <c r="D83" s="14"/>
      <c r="E83" s="14"/>
      <c r="F83" s="28"/>
      <c r="G83" s="14"/>
      <c r="H83" s="14"/>
      <c r="I83" s="14"/>
      <c r="J83" s="14"/>
      <c r="K83" s="14"/>
      <c r="L83" s="14"/>
      <c r="M83" s="14"/>
      <c r="N83" s="14"/>
      <c r="O83" s="21"/>
      <c r="P83" s="14"/>
      <c r="Q83" s="14"/>
      <c r="R83" s="14"/>
      <c r="S83" s="14"/>
      <c r="T83" s="14"/>
      <c r="U83" s="14"/>
      <c r="V83" s="14"/>
      <c r="W83" s="14"/>
      <c r="X83" s="14"/>
    </row>
    <row r="84" spans="2:24" ht="15">
      <c r="B84" s="14"/>
      <c r="C84" s="14"/>
      <c r="D84" s="14"/>
      <c r="E84" s="14"/>
      <c r="F84" s="28"/>
      <c r="G84" s="14"/>
      <c r="H84" s="14"/>
      <c r="I84" s="14"/>
      <c r="J84" s="14"/>
      <c r="K84" s="14"/>
      <c r="L84" s="14"/>
      <c r="M84" s="14"/>
      <c r="N84" s="14"/>
      <c r="O84" s="21"/>
      <c r="P84" s="14"/>
      <c r="Q84" s="14"/>
      <c r="R84" s="14"/>
      <c r="S84" s="14"/>
      <c r="T84" s="14"/>
      <c r="U84" s="14"/>
      <c r="V84" s="14"/>
      <c r="W84" s="14"/>
      <c r="X84" s="14"/>
    </row>
    <row r="85" spans="2:24" ht="15">
      <c r="B85" s="14"/>
      <c r="C85" s="14"/>
      <c r="D85" s="14"/>
      <c r="E85" s="14"/>
      <c r="F85" s="28"/>
      <c r="G85" s="14"/>
      <c r="H85" s="14"/>
      <c r="I85" s="14"/>
      <c r="J85" s="14"/>
      <c r="K85" s="14"/>
      <c r="L85" s="14"/>
      <c r="M85" s="14"/>
      <c r="N85" s="14"/>
      <c r="O85" s="21"/>
      <c r="P85" s="14"/>
      <c r="Q85" s="14"/>
      <c r="R85" s="14"/>
      <c r="S85" s="14"/>
      <c r="T85" s="14"/>
      <c r="U85" s="14"/>
      <c r="V85" s="14"/>
      <c r="W85" s="14"/>
      <c r="X85" s="14"/>
    </row>
    <row r="86" spans="2:24" ht="15">
      <c r="B86" s="14"/>
      <c r="C86" s="14"/>
      <c r="D86" s="14"/>
      <c r="E86" s="14"/>
      <c r="F86" s="28"/>
      <c r="G86" s="14"/>
      <c r="H86" s="14"/>
      <c r="I86" s="14"/>
      <c r="J86" s="14"/>
      <c r="K86" s="14"/>
      <c r="L86" s="14"/>
      <c r="M86" s="14"/>
      <c r="N86" s="14"/>
      <c r="O86" s="21"/>
      <c r="P86" s="14"/>
      <c r="Q86" s="14"/>
      <c r="R86" s="14"/>
      <c r="S86" s="14"/>
      <c r="T86" s="14"/>
      <c r="U86" s="14"/>
      <c r="V86" s="14"/>
      <c r="W86" s="14"/>
      <c r="X86" s="14"/>
    </row>
    <row r="87" spans="2:24" ht="15">
      <c r="B87" s="14"/>
      <c r="C87" s="14"/>
      <c r="D87" s="14"/>
      <c r="E87" s="14"/>
      <c r="F87" s="28"/>
      <c r="G87" s="14"/>
      <c r="H87" s="14"/>
      <c r="I87" s="14"/>
      <c r="J87" s="14"/>
      <c r="K87" s="14"/>
      <c r="L87" s="14"/>
      <c r="M87" s="14"/>
      <c r="N87" s="14"/>
      <c r="O87" s="21"/>
      <c r="P87" s="14"/>
      <c r="Q87" s="14"/>
      <c r="R87" s="14"/>
      <c r="S87" s="14"/>
      <c r="T87" s="14"/>
      <c r="U87" s="14"/>
      <c r="V87" s="14"/>
      <c r="W87" s="14"/>
      <c r="X87" s="14"/>
    </row>
    <row r="88" spans="2:24" ht="15">
      <c r="B88" s="14"/>
      <c r="C88" s="14"/>
      <c r="D88" s="14"/>
      <c r="E88" s="14"/>
      <c r="F88" s="28"/>
      <c r="G88" s="14"/>
      <c r="H88" s="14"/>
      <c r="I88" s="14"/>
      <c r="J88" s="14"/>
      <c r="K88" s="14"/>
      <c r="L88" s="14"/>
      <c r="M88" s="14"/>
      <c r="N88" s="14"/>
      <c r="O88" s="21"/>
      <c r="P88" s="14"/>
      <c r="Q88" s="14"/>
      <c r="R88" s="14"/>
      <c r="S88" s="14"/>
      <c r="T88" s="14"/>
      <c r="U88" s="14"/>
      <c r="V88" s="14"/>
      <c r="W88" s="14"/>
      <c r="X88" s="14"/>
    </row>
    <row r="89" spans="2:24" ht="15">
      <c r="B89" s="14"/>
      <c r="C89" s="14"/>
      <c r="D89" s="14"/>
      <c r="E89" s="14"/>
      <c r="F89" s="28"/>
      <c r="G89" s="14"/>
      <c r="H89" s="14"/>
      <c r="I89" s="14"/>
      <c r="J89" s="14"/>
      <c r="K89" s="14"/>
      <c r="L89" s="14"/>
      <c r="M89" s="14"/>
      <c r="N89" s="14"/>
      <c r="O89" s="21"/>
      <c r="P89" s="14"/>
      <c r="Q89" s="14"/>
      <c r="R89" s="14"/>
      <c r="S89" s="14"/>
      <c r="T89" s="14"/>
      <c r="U89" s="14"/>
      <c r="V89" s="14"/>
      <c r="W89" s="14"/>
      <c r="X89" s="14"/>
    </row>
    <row r="90" spans="2:24" ht="15">
      <c r="B90" s="14"/>
      <c r="C90" s="14"/>
      <c r="D90" s="14"/>
      <c r="E90" s="14"/>
      <c r="F90" s="28"/>
      <c r="G90" s="14"/>
      <c r="H90" s="14"/>
      <c r="I90" s="14"/>
      <c r="J90" s="14"/>
      <c r="K90" s="14"/>
      <c r="L90" s="14"/>
      <c r="M90" s="14"/>
      <c r="N90" s="14"/>
      <c r="O90" s="21"/>
      <c r="P90" s="14"/>
      <c r="Q90" s="14"/>
      <c r="R90" s="14"/>
      <c r="S90" s="14"/>
      <c r="T90" s="14"/>
      <c r="U90" s="14"/>
      <c r="V90" s="14"/>
      <c r="W90" s="14"/>
      <c r="X90" s="14"/>
    </row>
    <row r="91" spans="2:24" ht="15">
      <c r="B91" s="14"/>
      <c r="C91" s="14"/>
      <c r="D91" s="14"/>
      <c r="E91" s="14"/>
      <c r="F91" s="28"/>
      <c r="G91" s="14"/>
      <c r="H91" s="14"/>
      <c r="I91" s="14"/>
      <c r="J91" s="14"/>
      <c r="K91" s="14"/>
      <c r="L91" s="14"/>
      <c r="M91" s="14"/>
      <c r="N91" s="14"/>
      <c r="O91" s="21"/>
      <c r="P91" s="14"/>
      <c r="Q91" s="14"/>
      <c r="R91" s="14"/>
      <c r="S91" s="14"/>
      <c r="T91" s="14"/>
      <c r="U91" s="14"/>
      <c r="V91" s="14"/>
      <c r="W91" s="14"/>
      <c r="X91" s="14"/>
    </row>
    <row r="92" spans="2:24" ht="15">
      <c r="B92" s="14"/>
      <c r="C92" s="14"/>
      <c r="D92" s="14"/>
      <c r="E92" s="14"/>
      <c r="F92" s="28"/>
      <c r="G92" s="14"/>
      <c r="H92" s="14"/>
      <c r="I92" s="14"/>
      <c r="J92" s="14"/>
      <c r="K92" s="14"/>
      <c r="L92" s="14"/>
      <c r="M92" s="14"/>
      <c r="N92" s="14"/>
      <c r="O92" s="21"/>
      <c r="P92" s="14"/>
      <c r="Q92" s="14"/>
      <c r="R92" s="14"/>
      <c r="S92" s="14"/>
      <c r="T92" s="14"/>
      <c r="U92" s="14"/>
      <c r="V92" s="14"/>
      <c r="W92" s="14"/>
      <c r="X92" s="14"/>
    </row>
    <row r="93" spans="2:24" ht="15">
      <c r="B93" s="14"/>
      <c r="C93" s="14"/>
      <c r="D93" s="14"/>
      <c r="E93" s="14"/>
      <c r="F93" s="28"/>
      <c r="G93" s="14"/>
      <c r="H93" s="14"/>
      <c r="I93" s="14"/>
      <c r="J93" s="14"/>
      <c r="K93" s="14"/>
      <c r="L93" s="14"/>
      <c r="M93" s="14"/>
      <c r="N93" s="14"/>
      <c r="O93" s="21"/>
      <c r="P93" s="14"/>
      <c r="Q93" s="14"/>
      <c r="R93" s="14"/>
      <c r="S93" s="14"/>
      <c r="T93" s="14"/>
      <c r="U93" s="14"/>
      <c r="V93" s="14"/>
      <c r="W93" s="14"/>
      <c r="X93" s="14"/>
    </row>
    <row r="94" spans="2:24" ht="15">
      <c r="B94" s="14"/>
      <c r="C94" s="14"/>
      <c r="D94" s="14"/>
      <c r="E94" s="14"/>
      <c r="F94" s="28"/>
      <c r="G94" s="14"/>
      <c r="H94" s="14"/>
      <c r="I94" s="14"/>
      <c r="J94" s="14"/>
      <c r="K94" s="14"/>
      <c r="L94" s="14"/>
      <c r="M94" s="14"/>
      <c r="N94" s="14"/>
      <c r="O94" s="21"/>
      <c r="P94" s="14"/>
      <c r="Q94" s="14"/>
      <c r="R94" s="14"/>
      <c r="S94" s="14"/>
      <c r="T94" s="14"/>
      <c r="U94" s="14"/>
      <c r="V94" s="14"/>
      <c r="W94" s="14"/>
      <c r="X94" s="14"/>
    </row>
    <row r="95" spans="2:24" ht="15">
      <c r="B95" s="14"/>
      <c r="C95" s="14"/>
      <c r="D95" s="14"/>
      <c r="E95" s="14"/>
      <c r="F95" s="28"/>
      <c r="G95" s="14"/>
      <c r="H95" s="14"/>
      <c r="I95" s="14"/>
      <c r="J95" s="14"/>
      <c r="K95" s="14"/>
      <c r="L95" s="14"/>
      <c r="M95" s="14"/>
      <c r="N95" s="14"/>
      <c r="O95" s="21"/>
      <c r="P95" s="14"/>
      <c r="Q95" s="14"/>
      <c r="R95" s="14"/>
      <c r="S95" s="14"/>
      <c r="T95" s="14"/>
      <c r="U95" s="14"/>
      <c r="V95" s="14"/>
      <c r="W95" s="14"/>
      <c r="X95" s="14"/>
    </row>
    <row r="96" spans="2:24" ht="15">
      <c r="B96" s="14"/>
      <c r="C96" s="14"/>
      <c r="D96" s="14"/>
      <c r="E96" s="14"/>
      <c r="F96" s="28"/>
      <c r="G96" s="14"/>
      <c r="H96" s="14"/>
      <c r="I96" s="14"/>
      <c r="J96" s="14"/>
      <c r="K96" s="14"/>
      <c r="L96" s="14"/>
      <c r="M96" s="14"/>
      <c r="N96" s="14"/>
      <c r="O96" s="21"/>
      <c r="P96" s="14"/>
      <c r="Q96" s="14"/>
      <c r="R96" s="14"/>
      <c r="S96" s="14"/>
      <c r="T96" s="14"/>
      <c r="U96" s="14"/>
      <c r="V96" s="14"/>
      <c r="W96" s="14"/>
      <c r="X96" s="14"/>
    </row>
    <row r="97" spans="2:24" ht="15">
      <c r="B97" s="14"/>
      <c r="C97" s="14"/>
      <c r="D97" s="14"/>
      <c r="E97" s="14"/>
      <c r="F97" s="28"/>
      <c r="G97" s="14"/>
      <c r="H97" s="14"/>
      <c r="I97" s="14"/>
      <c r="J97" s="14"/>
      <c r="K97" s="14"/>
      <c r="L97" s="14"/>
      <c r="M97" s="14"/>
      <c r="N97" s="14"/>
      <c r="O97" s="21"/>
      <c r="P97" s="14"/>
      <c r="Q97" s="14"/>
      <c r="R97" s="14"/>
      <c r="S97" s="14"/>
      <c r="T97" s="14"/>
      <c r="U97" s="14"/>
      <c r="V97" s="14"/>
      <c r="W97" s="14"/>
      <c r="X97" s="14"/>
    </row>
    <row r="98" spans="2:24" ht="15">
      <c r="B98" s="14"/>
      <c r="C98" s="14"/>
      <c r="D98" s="14"/>
      <c r="E98" s="14"/>
      <c r="F98" s="28"/>
      <c r="G98" s="14"/>
      <c r="H98" s="14"/>
      <c r="I98" s="14"/>
      <c r="J98" s="14"/>
      <c r="K98" s="14"/>
      <c r="L98" s="14"/>
      <c r="M98" s="14"/>
      <c r="N98" s="14"/>
      <c r="O98" s="21"/>
      <c r="P98" s="14"/>
      <c r="Q98" s="14"/>
      <c r="R98" s="14"/>
      <c r="S98" s="14"/>
      <c r="T98" s="14"/>
      <c r="U98" s="14"/>
      <c r="V98" s="14"/>
      <c r="W98" s="14"/>
      <c r="X98" s="14"/>
    </row>
    <row r="99" spans="2:24" ht="15">
      <c r="B99" s="14"/>
      <c r="C99" s="14"/>
      <c r="D99" s="14"/>
      <c r="E99" s="14"/>
      <c r="F99" s="28"/>
      <c r="G99" s="14"/>
      <c r="H99" s="14"/>
      <c r="I99" s="14"/>
      <c r="J99" s="14"/>
      <c r="K99" s="14"/>
      <c r="L99" s="14"/>
      <c r="M99" s="14"/>
      <c r="N99" s="14"/>
      <c r="O99" s="21"/>
      <c r="P99" s="14"/>
      <c r="Q99" s="14"/>
      <c r="R99" s="14"/>
      <c r="S99" s="14"/>
      <c r="T99" s="14"/>
      <c r="U99" s="14"/>
      <c r="V99" s="14"/>
      <c r="W99" s="14"/>
      <c r="X99" s="14"/>
    </row>
    <row r="100" spans="2:24" ht="15">
      <c r="B100" s="14"/>
      <c r="C100" s="14"/>
      <c r="D100" s="14"/>
      <c r="E100" s="14"/>
      <c r="F100" s="28"/>
      <c r="G100" s="14"/>
      <c r="H100" s="14"/>
      <c r="I100" s="14"/>
      <c r="J100" s="14"/>
      <c r="K100" s="14"/>
      <c r="L100" s="14"/>
      <c r="M100" s="14"/>
      <c r="N100" s="14"/>
      <c r="O100" s="21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2:24" ht="15">
      <c r="B101" s="14"/>
      <c r="C101" s="14"/>
      <c r="D101" s="14"/>
      <c r="E101" s="14"/>
      <c r="F101" s="28"/>
      <c r="G101" s="14"/>
      <c r="H101" s="14"/>
      <c r="I101" s="14"/>
      <c r="J101" s="14"/>
      <c r="K101" s="14"/>
      <c r="L101" s="14"/>
      <c r="M101" s="14"/>
      <c r="N101" s="14"/>
      <c r="O101" s="21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2:24" ht="15">
      <c r="B102" s="14"/>
      <c r="C102" s="14"/>
      <c r="D102" s="14"/>
      <c r="E102" s="14"/>
      <c r="F102" s="28"/>
      <c r="G102" s="14"/>
      <c r="H102" s="14"/>
      <c r="I102" s="14"/>
      <c r="J102" s="14"/>
      <c r="K102" s="14"/>
      <c r="L102" s="14"/>
      <c r="M102" s="14"/>
      <c r="N102" s="14"/>
      <c r="O102" s="21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2:24" ht="15">
      <c r="B103" s="14"/>
      <c r="C103" s="14"/>
      <c r="D103" s="14"/>
      <c r="E103" s="14"/>
      <c r="F103" s="28"/>
      <c r="G103" s="14"/>
      <c r="H103" s="14"/>
      <c r="I103" s="14"/>
      <c r="J103" s="14"/>
      <c r="K103" s="14"/>
      <c r="L103" s="14"/>
      <c r="M103" s="14"/>
      <c r="N103" s="14"/>
      <c r="O103" s="21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2:24" ht="15">
      <c r="B104" s="14"/>
      <c r="C104" s="14"/>
      <c r="D104" s="14"/>
      <c r="E104" s="14"/>
      <c r="F104" s="28"/>
      <c r="G104" s="14"/>
      <c r="H104" s="14"/>
      <c r="I104" s="14"/>
      <c r="J104" s="14"/>
      <c r="K104" s="14"/>
      <c r="L104" s="14"/>
      <c r="M104" s="14"/>
      <c r="N104" s="14"/>
      <c r="O104" s="21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2:24" ht="15">
      <c r="B105" s="14"/>
      <c r="C105" s="14"/>
      <c r="D105" s="14"/>
      <c r="E105" s="14"/>
      <c r="F105" s="28"/>
      <c r="G105" s="14"/>
      <c r="H105" s="14"/>
      <c r="I105" s="14"/>
      <c r="J105" s="14"/>
      <c r="K105" s="14"/>
      <c r="L105" s="14"/>
      <c r="M105" s="14"/>
      <c r="N105" s="14"/>
      <c r="O105" s="21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2:24" ht="15">
      <c r="B106" s="14"/>
      <c r="C106" s="14"/>
      <c r="D106" s="14"/>
      <c r="E106" s="14"/>
      <c r="F106" s="28"/>
      <c r="G106" s="14"/>
      <c r="H106" s="14"/>
      <c r="I106" s="14"/>
      <c r="J106" s="14"/>
      <c r="K106" s="14"/>
      <c r="L106" s="14"/>
      <c r="M106" s="14"/>
      <c r="N106" s="14"/>
      <c r="O106" s="21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2:24" ht="15">
      <c r="B107" s="14"/>
      <c r="C107" s="14"/>
      <c r="D107" s="14"/>
      <c r="E107" s="14"/>
      <c r="F107" s="28"/>
      <c r="G107" s="14"/>
      <c r="H107" s="14"/>
      <c r="I107" s="14"/>
      <c r="J107" s="14"/>
      <c r="K107" s="14"/>
      <c r="L107" s="14"/>
      <c r="M107" s="14"/>
      <c r="N107" s="14"/>
      <c r="O107" s="21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2:24" ht="15">
      <c r="B108" s="14"/>
      <c r="C108" s="14"/>
      <c r="D108" s="14"/>
      <c r="E108" s="14"/>
      <c r="F108" s="28"/>
      <c r="G108" s="14"/>
      <c r="H108" s="14"/>
      <c r="I108" s="14"/>
      <c r="J108" s="14"/>
      <c r="K108" s="14"/>
      <c r="L108" s="14"/>
      <c r="M108" s="14"/>
      <c r="N108" s="14"/>
      <c r="O108" s="21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2:24" ht="15">
      <c r="B109" s="14"/>
      <c r="C109" s="14"/>
      <c r="D109" s="14"/>
      <c r="E109" s="14"/>
      <c r="F109" s="28"/>
      <c r="G109" s="14"/>
      <c r="H109" s="14"/>
      <c r="I109" s="14"/>
      <c r="J109" s="14"/>
      <c r="K109" s="14"/>
      <c r="L109" s="14"/>
      <c r="M109" s="14"/>
      <c r="N109" s="14"/>
      <c r="O109" s="21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2:24" ht="15">
      <c r="B110" s="14"/>
      <c r="C110" s="14"/>
      <c r="D110" s="14"/>
      <c r="E110" s="14"/>
      <c r="F110" s="28"/>
      <c r="G110" s="14"/>
      <c r="H110" s="14"/>
      <c r="I110" s="14"/>
      <c r="J110" s="14"/>
      <c r="K110" s="14"/>
      <c r="L110" s="14"/>
      <c r="M110" s="14"/>
      <c r="N110" s="14"/>
      <c r="O110" s="21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2:24" ht="15">
      <c r="B111" s="14"/>
      <c r="C111" s="14"/>
      <c r="D111" s="14"/>
      <c r="E111" s="14"/>
      <c r="F111" s="28"/>
      <c r="G111" s="14"/>
      <c r="H111" s="14"/>
      <c r="I111" s="14"/>
      <c r="J111" s="14"/>
      <c r="K111" s="14"/>
      <c r="L111" s="14"/>
      <c r="M111" s="14"/>
      <c r="N111" s="14"/>
      <c r="O111" s="21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2:24" ht="15">
      <c r="B112" s="14"/>
      <c r="C112" s="14"/>
      <c r="D112" s="14"/>
      <c r="E112" s="14"/>
      <c r="F112" s="28"/>
      <c r="G112" s="14"/>
      <c r="H112" s="14"/>
      <c r="I112" s="14"/>
      <c r="J112" s="14"/>
      <c r="K112" s="14"/>
      <c r="L112" s="14"/>
      <c r="M112" s="14"/>
      <c r="N112" s="14"/>
      <c r="O112" s="21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2:24" ht="15">
      <c r="B113" s="14"/>
      <c r="C113" s="14"/>
      <c r="D113" s="14"/>
      <c r="E113" s="14"/>
      <c r="F113" s="28"/>
      <c r="G113" s="14"/>
      <c r="H113" s="14"/>
      <c r="I113" s="14"/>
      <c r="J113" s="14"/>
      <c r="K113" s="14"/>
      <c r="L113" s="14"/>
      <c r="M113" s="14"/>
      <c r="N113" s="14"/>
      <c r="O113" s="21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2:24" ht="15">
      <c r="B114" s="14"/>
      <c r="C114" s="14"/>
      <c r="D114" s="14"/>
      <c r="E114" s="14"/>
      <c r="F114" s="28"/>
      <c r="G114" s="14"/>
      <c r="H114" s="14"/>
      <c r="I114" s="14"/>
      <c r="J114" s="14"/>
      <c r="K114" s="14"/>
      <c r="L114" s="14"/>
      <c r="M114" s="14"/>
      <c r="N114" s="14"/>
      <c r="O114" s="21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2:24" ht="15">
      <c r="B115" s="14"/>
      <c r="C115" s="14"/>
      <c r="D115" s="14"/>
      <c r="E115" s="14"/>
      <c r="F115" s="28"/>
      <c r="G115" s="14"/>
      <c r="H115" s="14"/>
      <c r="I115" s="14"/>
      <c r="J115" s="14"/>
      <c r="K115" s="14"/>
      <c r="L115" s="14"/>
      <c r="M115" s="14"/>
      <c r="N115" s="14"/>
      <c r="O115" s="21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2:24" ht="15">
      <c r="B116" s="14"/>
      <c r="C116" s="14"/>
      <c r="D116" s="14"/>
      <c r="E116" s="14"/>
      <c r="F116" s="28"/>
      <c r="G116" s="14"/>
      <c r="H116" s="14"/>
      <c r="I116" s="14"/>
      <c r="J116" s="14"/>
      <c r="K116" s="14"/>
      <c r="L116" s="14"/>
      <c r="M116" s="14"/>
      <c r="N116" s="14"/>
      <c r="O116" s="21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2:24" ht="15">
      <c r="B117" s="14"/>
      <c r="C117" s="14"/>
      <c r="D117" s="14"/>
      <c r="E117" s="14"/>
      <c r="F117" s="28"/>
      <c r="G117" s="14"/>
      <c r="H117" s="14"/>
      <c r="I117" s="14"/>
      <c r="J117" s="14"/>
      <c r="K117" s="14"/>
      <c r="L117" s="14"/>
      <c r="M117" s="14"/>
      <c r="N117" s="14"/>
      <c r="O117" s="21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2:24" ht="15">
      <c r="B118" s="14"/>
      <c r="C118" s="14"/>
      <c r="D118" s="14"/>
      <c r="E118" s="14"/>
      <c r="F118" s="28"/>
      <c r="G118" s="14"/>
      <c r="H118" s="14"/>
      <c r="I118" s="14"/>
      <c r="J118" s="14"/>
      <c r="K118" s="14"/>
      <c r="L118" s="14"/>
      <c r="M118" s="14"/>
      <c r="N118" s="14"/>
      <c r="O118" s="21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2:24" ht="15">
      <c r="B119" s="14"/>
      <c r="C119" s="14"/>
      <c r="D119" s="14"/>
      <c r="E119" s="14"/>
      <c r="F119" s="28"/>
      <c r="G119" s="14"/>
      <c r="H119" s="14"/>
      <c r="I119" s="14"/>
      <c r="J119" s="14"/>
      <c r="K119" s="14"/>
      <c r="L119" s="14"/>
      <c r="M119" s="14"/>
      <c r="N119" s="14"/>
      <c r="O119" s="21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2:24" ht="15">
      <c r="B120" s="14"/>
      <c r="C120" s="14"/>
      <c r="D120" s="14"/>
      <c r="E120" s="14"/>
      <c r="F120" s="28"/>
      <c r="G120" s="14"/>
      <c r="H120" s="14"/>
      <c r="I120" s="14"/>
      <c r="J120" s="14"/>
      <c r="K120" s="14"/>
      <c r="L120" s="14"/>
      <c r="M120" s="14"/>
      <c r="N120" s="14"/>
      <c r="O120" s="21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2:24" ht="15">
      <c r="B121" s="14"/>
      <c r="C121" s="14"/>
      <c r="D121" s="14"/>
      <c r="E121" s="14"/>
      <c r="F121" s="28"/>
      <c r="G121" s="14"/>
      <c r="H121" s="14"/>
      <c r="I121" s="14"/>
      <c r="J121" s="14"/>
      <c r="K121" s="14"/>
      <c r="L121" s="14"/>
      <c r="M121" s="14"/>
      <c r="N121" s="14"/>
      <c r="O121" s="21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2:24" ht="15">
      <c r="B122" s="14"/>
      <c r="C122" s="14"/>
      <c r="D122" s="14"/>
      <c r="E122" s="14"/>
      <c r="F122" s="28"/>
      <c r="G122" s="14"/>
      <c r="H122" s="14"/>
      <c r="I122" s="14"/>
      <c r="J122" s="14"/>
      <c r="K122" s="14"/>
      <c r="L122" s="14"/>
      <c r="M122" s="14"/>
      <c r="N122" s="14"/>
      <c r="O122" s="21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2:24" ht="15">
      <c r="B123" s="14"/>
      <c r="C123" s="14"/>
      <c r="D123" s="14"/>
      <c r="E123" s="14"/>
      <c r="F123" s="28"/>
      <c r="G123" s="14"/>
      <c r="H123" s="14"/>
      <c r="I123" s="14"/>
      <c r="J123" s="14"/>
      <c r="K123" s="14"/>
      <c r="L123" s="14"/>
      <c r="M123" s="14"/>
      <c r="N123" s="14"/>
      <c r="O123" s="21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28"/>
      <c r="G124" s="14"/>
      <c r="H124" s="14"/>
      <c r="I124" s="14"/>
      <c r="J124" s="14"/>
      <c r="K124" s="14"/>
      <c r="L124" s="14"/>
      <c r="M124" s="14"/>
      <c r="N124" s="14"/>
      <c r="O124" s="21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28"/>
      <c r="G125" s="14"/>
      <c r="H125" s="14"/>
      <c r="I125" s="14"/>
      <c r="J125" s="14"/>
      <c r="K125" s="14"/>
      <c r="L125" s="14"/>
      <c r="M125" s="14"/>
      <c r="N125" s="14"/>
      <c r="O125" s="21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28"/>
      <c r="G126" s="14"/>
      <c r="H126" s="14"/>
      <c r="I126" s="14"/>
      <c r="J126" s="14"/>
      <c r="K126" s="14"/>
      <c r="L126" s="14"/>
      <c r="M126" s="14"/>
      <c r="N126" s="14"/>
      <c r="O126" s="21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28"/>
      <c r="G127" s="14"/>
      <c r="H127" s="14"/>
      <c r="I127" s="14"/>
      <c r="J127" s="14"/>
      <c r="K127" s="14"/>
      <c r="L127" s="14"/>
      <c r="M127" s="14"/>
      <c r="N127" s="14"/>
      <c r="O127" s="21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28"/>
      <c r="G128" s="14"/>
      <c r="H128" s="14"/>
      <c r="I128" s="14"/>
      <c r="J128" s="14"/>
      <c r="K128" s="14"/>
      <c r="L128" s="14"/>
      <c r="M128" s="14"/>
      <c r="N128" s="14"/>
      <c r="O128" s="21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28"/>
      <c r="G129" s="14"/>
      <c r="H129" s="14"/>
      <c r="I129" s="14"/>
      <c r="J129" s="14"/>
      <c r="K129" s="14"/>
      <c r="L129" s="14"/>
      <c r="M129" s="14"/>
      <c r="N129" s="14"/>
      <c r="O129" s="21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28"/>
      <c r="G130" s="14"/>
      <c r="H130" s="14"/>
      <c r="I130" s="14"/>
      <c r="J130" s="14"/>
      <c r="K130" s="14"/>
      <c r="L130" s="14"/>
      <c r="M130" s="14"/>
      <c r="N130" s="14"/>
      <c r="O130" s="21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28"/>
      <c r="G131" s="14"/>
      <c r="H131" s="14"/>
      <c r="I131" s="14"/>
      <c r="J131" s="14"/>
      <c r="K131" s="14"/>
      <c r="L131" s="14"/>
      <c r="M131" s="14"/>
      <c r="N131" s="14"/>
      <c r="O131" s="21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28"/>
      <c r="G132" s="14"/>
      <c r="H132" s="14"/>
      <c r="I132" s="14"/>
      <c r="J132" s="14"/>
      <c r="K132" s="14"/>
      <c r="L132" s="14"/>
      <c r="M132" s="14"/>
      <c r="N132" s="14"/>
      <c r="O132" s="21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28"/>
      <c r="G133" s="14"/>
      <c r="H133" s="14"/>
      <c r="I133" s="14"/>
      <c r="J133" s="14"/>
      <c r="K133" s="14"/>
      <c r="L133" s="14"/>
      <c r="M133" s="14"/>
      <c r="N133" s="14"/>
      <c r="O133" s="21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28"/>
      <c r="G134" s="14"/>
      <c r="H134" s="14"/>
      <c r="I134" s="14"/>
      <c r="J134" s="14"/>
      <c r="K134" s="14"/>
      <c r="L134" s="14"/>
      <c r="M134" s="14"/>
      <c r="N134" s="14"/>
      <c r="O134" s="21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28"/>
      <c r="G135" s="14"/>
      <c r="H135" s="14"/>
      <c r="I135" s="14"/>
      <c r="J135" s="14"/>
      <c r="K135" s="14"/>
      <c r="L135" s="14"/>
      <c r="M135" s="14"/>
      <c r="N135" s="14"/>
      <c r="O135" s="21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28"/>
      <c r="G136" s="14"/>
      <c r="H136" s="14"/>
      <c r="I136" s="14"/>
      <c r="J136" s="14"/>
      <c r="K136" s="14"/>
      <c r="L136" s="14"/>
      <c r="M136" s="14"/>
      <c r="N136" s="14"/>
      <c r="O136" s="21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28"/>
      <c r="G137" s="14"/>
      <c r="H137" s="14"/>
      <c r="I137" s="14"/>
      <c r="J137" s="14"/>
      <c r="K137" s="14"/>
      <c r="L137" s="14"/>
      <c r="M137" s="14"/>
      <c r="N137" s="14"/>
      <c r="O137" s="21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28"/>
      <c r="G138" s="14"/>
      <c r="H138" s="14"/>
      <c r="I138" s="14"/>
      <c r="J138" s="14"/>
      <c r="K138" s="14"/>
      <c r="L138" s="14"/>
      <c r="M138" s="14"/>
      <c r="N138" s="14"/>
      <c r="O138" s="21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28"/>
      <c r="G139" s="14"/>
      <c r="H139" s="14"/>
      <c r="I139" s="14"/>
      <c r="J139" s="14"/>
      <c r="K139" s="14"/>
      <c r="L139" s="14"/>
      <c r="M139" s="14"/>
      <c r="N139" s="14"/>
      <c r="O139" s="21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28"/>
      <c r="G140" s="14"/>
      <c r="H140" s="14"/>
      <c r="I140" s="14"/>
      <c r="J140" s="14"/>
      <c r="K140" s="14"/>
      <c r="L140" s="14"/>
      <c r="M140" s="14"/>
      <c r="N140" s="14"/>
      <c r="O140" s="21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28"/>
      <c r="G141" s="14"/>
      <c r="H141" s="14"/>
      <c r="I141" s="14"/>
      <c r="J141" s="14"/>
      <c r="K141" s="14"/>
      <c r="L141" s="14"/>
      <c r="M141" s="14"/>
      <c r="N141" s="14"/>
      <c r="O141" s="21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28"/>
      <c r="G142" s="14"/>
      <c r="H142" s="14"/>
      <c r="I142" s="14"/>
      <c r="J142" s="14"/>
      <c r="K142" s="14"/>
      <c r="L142" s="14"/>
      <c r="M142" s="14"/>
      <c r="N142" s="14"/>
      <c r="O142" s="21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28"/>
      <c r="G143" s="14"/>
      <c r="H143" s="14"/>
      <c r="I143" s="14"/>
      <c r="J143" s="14"/>
      <c r="K143" s="14"/>
      <c r="L143" s="14"/>
      <c r="M143" s="14"/>
      <c r="N143" s="14"/>
      <c r="O143" s="21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28"/>
      <c r="G144" s="14"/>
      <c r="H144" s="14"/>
      <c r="I144" s="14"/>
      <c r="J144" s="14"/>
      <c r="K144" s="14"/>
      <c r="L144" s="14"/>
      <c r="M144" s="14"/>
      <c r="N144" s="14"/>
      <c r="O144" s="21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28"/>
      <c r="G145" s="14"/>
      <c r="H145" s="14"/>
      <c r="I145" s="14"/>
      <c r="J145" s="14"/>
      <c r="K145" s="14"/>
      <c r="L145" s="14"/>
      <c r="M145" s="14"/>
      <c r="N145" s="14"/>
      <c r="O145" s="21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28"/>
      <c r="G146" s="14"/>
      <c r="H146" s="14"/>
      <c r="I146" s="14"/>
      <c r="J146" s="14"/>
      <c r="K146" s="14"/>
      <c r="L146" s="14"/>
      <c r="M146" s="14"/>
      <c r="N146" s="14"/>
      <c r="O146" s="21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28"/>
      <c r="G147" s="14"/>
      <c r="H147" s="14"/>
      <c r="I147" s="14"/>
      <c r="J147" s="14"/>
      <c r="K147" s="14"/>
      <c r="L147" s="14"/>
      <c r="M147" s="14"/>
      <c r="N147" s="14"/>
      <c r="O147" s="21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28"/>
      <c r="G148" s="14"/>
      <c r="H148" s="14"/>
      <c r="I148" s="14"/>
      <c r="J148" s="14"/>
      <c r="K148" s="14"/>
      <c r="L148" s="14"/>
      <c r="M148" s="14"/>
      <c r="N148" s="14"/>
      <c r="O148" s="21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28"/>
      <c r="G149" s="14"/>
      <c r="H149" s="14"/>
      <c r="I149" s="14"/>
      <c r="J149" s="14"/>
      <c r="K149" s="14"/>
      <c r="L149" s="14"/>
      <c r="M149" s="14"/>
      <c r="N149" s="14"/>
      <c r="O149" s="21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28"/>
      <c r="G150" s="14"/>
      <c r="H150" s="14"/>
      <c r="I150" s="14"/>
      <c r="J150" s="14"/>
      <c r="K150" s="14"/>
      <c r="L150" s="14"/>
      <c r="M150" s="14"/>
      <c r="N150" s="14"/>
      <c r="O150" s="21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28"/>
      <c r="G151" s="14"/>
      <c r="H151" s="14"/>
      <c r="I151" s="14"/>
      <c r="J151" s="14"/>
      <c r="K151" s="14"/>
      <c r="L151" s="14"/>
      <c r="M151" s="14"/>
      <c r="N151" s="14"/>
      <c r="O151" s="21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28"/>
      <c r="G152" s="14"/>
      <c r="H152" s="14"/>
      <c r="I152" s="14"/>
      <c r="J152" s="14"/>
      <c r="K152" s="14"/>
      <c r="L152" s="14"/>
      <c r="M152" s="14"/>
      <c r="N152" s="14"/>
      <c r="O152" s="21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28"/>
      <c r="G153" s="14"/>
      <c r="H153" s="14"/>
      <c r="I153" s="14"/>
      <c r="J153" s="14"/>
      <c r="K153" s="14"/>
      <c r="L153" s="14"/>
      <c r="M153" s="14"/>
      <c r="N153" s="14"/>
      <c r="O153" s="21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28"/>
      <c r="G154" s="14"/>
      <c r="H154" s="14"/>
      <c r="I154" s="14"/>
      <c r="J154" s="14"/>
      <c r="K154" s="14"/>
      <c r="L154" s="14"/>
      <c r="M154" s="14"/>
      <c r="N154" s="14"/>
      <c r="O154" s="21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28"/>
      <c r="G155" s="14"/>
      <c r="H155" s="14"/>
      <c r="I155" s="14"/>
      <c r="J155" s="14"/>
      <c r="K155" s="14"/>
      <c r="L155" s="14"/>
      <c r="M155" s="14"/>
      <c r="N155" s="14"/>
      <c r="O155" s="21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28"/>
      <c r="G156" s="14"/>
      <c r="H156" s="14"/>
      <c r="I156" s="14"/>
      <c r="J156" s="14"/>
      <c r="K156" s="14"/>
      <c r="L156" s="14"/>
      <c r="M156" s="14"/>
      <c r="N156" s="14"/>
      <c r="O156" s="21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28"/>
      <c r="G157" s="14"/>
      <c r="H157" s="14"/>
      <c r="I157" s="14"/>
      <c r="J157" s="14"/>
      <c r="K157" s="14"/>
      <c r="L157" s="14"/>
      <c r="M157" s="14"/>
      <c r="N157" s="14"/>
      <c r="O157" s="21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28"/>
      <c r="G158" s="14"/>
      <c r="H158" s="14"/>
      <c r="I158" s="14"/>
      <c r="J158" s="14"/>
      <c r="K158" s="14"/>
      <c r="L158" s="14"/>
      <c r="M158" s="14"/>
      <c r="N158" s="14"/>
      <c r="O158" s="21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28"/>
      <c r="G159" s="14"/>
      <c r="H159" s="14"/>
      <c r="I159" s="14"/>
      <c r="J159" s="14"/>
      <c r="K159" s="14"/>
      <c r="L159" s="14"/>
      <c r="M159" s="14"/>
      <c r="N159" s="14"/>
      <c r="O159" s="21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28"/>
      <c r="G160" s="14"/>
      <c r="H160" s="14"/>
      <c r="I160" s="14"/>
      <c r="J160" s="14"/>
      <c r="K160" s="14"/>
      <c r="L160" s="14"/>
      <c r="M160" s="14"/>
      <c r="N160" s="14"/>
      <c r="O160" s="21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28"/>
      <c r="G161" s="14"/>
      <c r="H161" s="14"/>
      <c r="I161" s="14"/>
      <c r="J161" s="14"/>
      <c r="K161" s="14"/>
      <c r="L161" s="14"/>
      <c r="M161" s="14"/>
      <c r="N161" s="14"/>
      <c r="O161" s="21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28"/>
      <c r="G162" s="14"/>
      <c r="H162" s="14"/>
      <c r="I162" s="14"/>
      <c r="J162" s="14"/>
      <c r="K162" s="14"/>
      <c r="L162" s="14"/>
      <c r="M162" s="14"/>
      <c r="N162" s="14"/>
      <c r="O162" s="21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28"/>
      <c r="G163" s="14"/>
      <c r="H163" s="14"/>
      <c r="I163" s="14"/>
      <c r="J163" s="14"/>
      <c r="K163" s="14"/>
      <c r="L163" s="14"/>
      <c r="M163" s="14"/>
      <c r="N163" s="14"/>
      <c r="O163" s="21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28"/>
      <c r="G164" s="14"/>
      <c r="H164" s="14"/>
      <c r="I164" s="14"/>
      <c r="J164" s="14"/>
      <c r="K164" s="14"/>
      <c r="L164" s="14"/>
      <c r="M164" s="14"/>
      <c r="N164" s="14"/>
      <c r="O164" s="21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28"/>
      <c r="G165" s="14"/>
      <c r="H165" s="14"/>
      <c r="I165" s="14"/>
      <c r="J165" s="14"/>
      <c r="K165" s="14"/>
      <c r="L165" s="14"/>
      <c r="M165" s="14"/>
      <c r="N165" s="14"/>
      <c r="O165" s="21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28"/>
      <c r="G166" s="14"/>
      <c r="H166" s="14"/>
      <c r="I166" s="14"/>
      <c r="J166" s="14"/>
      <c r="K166" s="14"/>
      <c r="L166" s="14"/>
      <c r="M166" s="14"/>
      <c r="N166" s="14"/>
      <c r="O166" s="21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28"/>
      <c r="G167" s="14"/>
      <c r="H167" s="14"/>
      <c r="I167" s="14"/>
      <c r="J167" s="14"/>
      <c r="K167" s="14"/>
      <c r="L167" s="14"/>
      <c r="M167" s="14"/>
      <c r="N167" s="14"/>
      <c r="O167" s="21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28"/>
      <c r="G168" s="14"/>
      <c r="H168" s="14"/>
      <c r="I168" s="14"/>
      <c r="J168" s="14"/>
      <c r="K168" s="14"/>
      <c r="L168" s="14"/>
      <c r="M168" s="14"/>
      <c r="N168" s="14"/>
      <c r="O168" s="21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28"/>
      <c r="G169" s="14"/>
      <c r="H169" s="14"/>
      <c r="I169" s="14"/>
      <c r="J169" s="14"/>
      <c r="K169" s="14"/>
      <c r="L169" s="14"/>
      <c r="M169" s="14"/>
      <c r="N169" s="14"/>
      <c r="O169" s="21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28"/>
      <c r="G170" s="14"/>
      <c r="H170" s="14"/>
      <c r="I170" s="14"/>
      <c r="J170" s="14"/>
      <c r="K170" s="14"/>
      <c r="L170" s="14"/>
      <c r="M170" s="14"/>
      <c r="N170" s="14"/>
      <c r="O170" s="21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28"/>
      <c r="G171" s="14"/>
      <c r="H171" s="14"/>
      <c r="I171" s="14"/>
      <c r="J171" s="14"/>
      <c r="K171" s="14"/>
      <c r="L171" s="14"/>
      <c r="M171" s="14"/>
      <c r="N171" s="14"/>
      <c r="O171" s="21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 ht="15">
      <c r="B172" s="14"/>
      <c r="C172" s="14"/>
      <c r="D172" s="14"/>
      <c r="E172" s="14"/>
      <c r="F172" s="28"/>
      <c r="G172" s="14"/>
      <c r="H172" s="14"/>
      <c r="I172" s="14"/>
      <c r="J172" s="14"/>
      <c r="K172" s="14"/>
      <c r="L172" s="14"/>
      <c r="M172" s="14"/>
      <c r="N172" s="14"/>
      <c r="O172" s="21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2:24" ht="15">
      <c r="B173" s="14"/>
      <c r="C173" s="14"/>
      <c r="D173" s="14"/>
      <c r="E173" s="14"/>
      <c r="F173" s="28"/>
      <c r="G173" s="14"/>
      <c r="H173" s="14"/>
      <c r="I173" s="14"/>
      <c r="J173" s="14"/>
      <c r="K173" s="14"/>
      <c r="L173" s="14"/>
      <c r="M173" s="14"/>
      <c r="N173" s="14"/>
      <c r="O173" s="21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2:24" ht="15">
      <c r="B174" s="14"/>
      <c r="C174" s="14"/>
      <c r="D174" s="14"/>
      <c r="E174" s="14"/>
      <c r="F174" s="28"/>
      <c r="G174" s="14"/>
      <c r="H174" s="14"/>
      <c r="I174" s="14"/>
      <c r="J174" s="14"/>
      <c r="K174" s="14"/>
      <c r="L174" s="14"/>
      <c r="M174" s="14"/>
      <c r="N174" s="14"/>
      <c r="O174" s="21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2:24" ht="15">
      <c r="B175" s="14"/>
      <c r="C175" s="14"/>
      <c r="D175" s="14"/>
      <c r="E175" s="14"/>
      <c r="F175" s="28"/>
      <c r="G175" s="14"/>
      <c r="H175" s="14"/>
      <c r="I175" s="14"/>
      <c r="J175" s="14"/>
      <c r="K175" s="14"/>
      <c r="L175" s="14"/>
      <c r="M175" s="14"/>
      <c r="N175" s="14"/>
      <c r="O175" s="21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2:24" ht="15">
      <c r="B176" s="14"/>
      <c r="C176" s="14"/>
      <c r="D176" s="14"/>
      <c r="E176" s="14"/>
      <c r="F176" s="28"/>
      <c r="G176" s="14"/>
      <c r="H176" s="14"/>
      <c r="I176" s="14"/>
      <c r="J176" s="14"/>
      <c r="K176" s="14"/>
      <c r="L176" s="14"/>
      <c r="M176" s="14"/>
      <c r="N176" s="14"/>
      <c r="O176" s="21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2:24" ht="15">
      <c r="B177" s="14"/>
      <c r="C177" s="14"/>
      <c r="D177" s="14"/>
      <c r="E177" s="14"/>
      <c r="F177" s="28"/>
      <c r="G177" s="14"/>
      <c r="H177" s="14"/>
      <c r="I177" s="14"/>
      <c r="J177" s="14"/>
      <c r="K177" s="14"/>
      <c r="L177" s="14"/>
      <c r="M177" s="14"/>
      <c r="N177" s="14"/>
      <c r="O177" s="21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2:24" ht="15">
      <c r="B178" s="14"/>
      <c r="C178" s="14"/>
      <c r="D178" s="14"/>
      <c r="E178" s="14"/>
      <c r="F178" s="28"/>
      <c r="G178" s="14"/>
      <c r="H178" s="14"/>
      <c r="I178" s="14"/>
      <c r="J178" s="14"/>
      <c r="K178" s="14"/>
      <c r="L178" s="14"/>
      <c r="M178" s="14"/>
      <c r="N178" s="14"/>
      <c r="O178" s="21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2:24" ht="15">
      <c r="B179" s="14"/>
      <c r="C179" s="14"/>
      <c r="D179" s="14"/>
      <c r="E179" s="14"/>
      <c r="F179" s="28"/>
      <c r="G179" s="14"/>
      <c r="H179" s="14"/>
      <c r="I179" s="14"/>
      <c r="J179" s="14"/>
      <c r="K179" s="14"/>
      <c r="L179" s="14"/>
      <c r="M179" s="14"/>
      <c r="N179" s="14"/>
      <c r="O179" s="21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2:24" ht="15">
      <c r="B180" s="14"/>
      <c r="C180" s="14"/>
      <c r="D180" s="14"/>
      <c r="E180" s="14"/>
      <c r="F180" s="28"/>
      <c r="G180" s="14"/>
      <c r="H180" s="14"/>
      <c r="I180" s="14"/>
      <c r="J180" s="14"/>
      <c r="K180" s="14"/>
      <c r="L180" s="14"/>
      <c r="M180" s="14"/>
      <c r="N180" s="14"/>
      <c r="O180" s="21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2:24" ht="15">
      <c r="B181" s="14"/>
      <c r="C181" s="14"/>
      <c r="D181" s="14"/>
      <c r="E181" s="14"/>
      <c r="F181" s="28"/>
      <c r="G181" s="14"/>
      <c r="H181" s="14"/>
      <c r="I181" s="14"/>
      <c r="J181" s="14"/>
      <c r="K181" s="14"/>
      <c r="L181" s="14"/>
      <c r="M181" s="14"/>
      <c r="N181" s="14"/>
      <c r="O181" s="21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2:24" ht="15">
      <c r="B182" s="14"/>
      <c r="C182" s="14"/>
      <c r="D182" s="14"/>
      <c r="E182" s="14"/>
      <c r="F182" s="28"/>
      <c r="G182" s="14"/>
      <c r="H182" s="14"/>
      <c r="I182" s="14"/>
      <c r="J182" s="14"/>
      <c r="K182" s="14"/>
      <c r="L182" s="14"/>
      <c r="M182" s="14"/>
      <c r="N182" s="14"/>
      <c r="O182" s="21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2:24" ht="15">
      <c r="B183" s="14"/>
      <c r="C183" s="14"/>
      <c r="D183" s="14"/>
      <c r="E183" s="14"/>
      <c r="F183" s="28"/>
      <c r="G183" s="14"/>
      <c r="H183" s="14"/>
      <c r="I183" s="14"/>
      <c r="J183" s="14"/>
      <c r="K183" s="14"/>
      <c r="L183" s="14"/>
      <c r="M183" s="14"/>
      <c r="N183" s="14"/>
      <c r="O183" s="21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2:24" ht="15">
      <c r="B184" s="14"/>
      <c r="C184" s="14"/>
      <c r="D184" s="14"/>
      <c r="E184" s="14"/>
      <c r="F184" s="28"/>
      <c r="G184" s="14"/>
      <c r="H184" s="14"/>
      <c r="I184" s="14"/>
      <c r="J184" s="14"/>
      <c r="K184" s="14"/>
      <c r="L184" s="14"/>
      <c r="M184" s="14"/>
      <c r="N184" s="14"/>
      <c r="O184" s="21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2:24" ht="15">
      <c r="B185" s="14"/>
      <c r="C185" s="14"/>
      <c r="D185" s="14"/>
      <c r="E185" s="14"/>
      <c r="F185" s="28"/>
      <c r="G185" s="14"/>
      <c r="H185" s="14"/>
      <c r="I185" s="14"/>
      <c r="J185" s="14"/>
      <c r="K185" s="14"/>
      <c r="L185" s="14"/>
      <c r="M185" s="14"/>
      <c r="N185" s="14"/>
      <c r="O185" s="21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2:24" ht="15">
      <c r="B186" s="14"/>
      <c r="C186" s="14"/>
      <c r="D186" s="14"/>
      <c r="E186" s="14"/>
      <c r="F186" s="28"/>
      <c r="G186" s="14"/>
      <c r="H186" s="14"/>
      <c r="I186" s="14"/>
      <c r="J186" s="14"/>
      <c r="K186" s="14"/>
      <c r="L186" s="14"/>
      <c r="M186" s="14"/>
      <c r="N186" s="14"/>
      <c r="O186" s="21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2:24" ht="15">
      <c r="B187" s="14"/>
      <c r="C187" s="14"/>
      <c r="D187" s="14"/>
      <c r="E187" s="14"/>
      <c r="F187" s="28"/>
      <c r="G187" s="14"/>
      <c r="H187" s="14"/>
      <c r="I187" s="14"/>
      <c r="J187" s="14"/>
      <c r="K187" s="14"/>
      <c r="L187" s="14"/>
      <c r="M187" s="14"/>
      <c r="N187" s="14"/>
      <c r="O187" s="21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2:24" ht="15">
      <c r="B188" s="14"/>
      <c r="C188" s="14"/>
      <c r="D188" s="14"/>
      <c r="E188" s="14"/>
      <c r="F188" s="28"/>
      <c r="G188" s="14"/>
      <c r="H188" s="14"/>
      <c r="I188" s="14"/>
      <c r="J188" s="14"/>
      <c r="K188" s="14"/>
      <c r="L188" s="14"/>
      <c r="M188" s="14"/>
      <c r="N188" s="14"/>
      <c r="O188" s="21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2:24" ht="15">
      <c r="B189" s="14"/>
      <c r="C189" s="14"/>
      <c r="D189" s="14"/>
      <c r="E189" s="14"/>
      <c r="F189" s="28"/>
      <c r="G189" s="14"/>
      <c r="H189" s="14"/>
      <c r="I189" s="14"/>
      <c r="J189" s="14"/>
      <c r="K189" s="14"/>
      <c r="L189" s="14"/>
      <c r="M189" s="14"/>
      <c r="N189" s="14"/>
      <c r="O189" s="21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2:24" ht="15">
      <c r="B190" s="14"/>
      <c r="C190" s="14"/>
      <c r="D190" s="14"/>
      <c r="E190" s="14"/>
      <c r="F190" s="28"/>
      <c r="G190" s="14"/>
      <c r="H190" s="14"/>
      <c r="I190" s="14"/>
      <c r="J190" s="14"/>
      <c r="K190" s="14"/>
      <c r="L190" s="14"/>
      <c r="M190" s="14"/>
      <c r="N190" s="14"/>
      <c r="O190" s="21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2:24" ht="15">
      <c r="B191" s="14"/>
      <c r="C191" s="14"/>
      <c r="D191" s="14"/>
      <c r="E191" s="14"/>
      <c r="F191" s="28"/>
      <c r="G191" s="14"/>
      <c r="H191" s="14"/>
      <c r="I191" s="14"/>
      <c r="J191" s="14"/>
      <c r="K191" s="14"/>
      <c r="L191" s="14"/>
      <c r="M191" s="14"/>
      <c r="N191" s="14"/>
      <c r="O191" s="21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2:24" ht="15">
      <c r="B192" s="14"/>
      <c r="C192" s="14"/>
      <c r="D192" s="14"/>
      <c r="E192" s="14"/>
      <c r="F192" s="28"/>
      <c r="G192" s="14"/>
      <c r="H192" s="14"/>
      <c r="I192" s="14"/>
      <c r="J192" s="14"/>
      <c r="K192" s="14"/>
      <c r="L192" s="14"/>
      <c r="M192" s="14"/>
      <c r="N192" s="14"/>
      <c r="O192" s="21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2:24" ht="15">
      <c r="B193" s="14"/>
      <c r="C193" s="14"/>
      <c r="D193" s="14"/>
      <c r="E193" s="14"/>
      <c r="F193" s="28"/>
      <c r="G193" s="14"/>
      <c r="H193" s="14"/>
      <c r="I193" s="14"/>
      <c r="J193" s="14"/>
      <c r="K193" s="14"/>
      <c r="L193" s="14"/>
      <c r="M193" s="14"/>
      <c r="N193" s="14"/>
      <c r="O193" s="21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2:24" ht="15">
      <c r="B194" s="14"/>
      <c r="C194" s="14"/>
      <c r="D194" s="14"/>
      <c r="E194" s="14"/>
      <c r="F194" s="28"/>
      <c r="G194" s="14"/>
      <c r="H194" s="14"/>
      <c r="I194" s="14"/>
      <c r="J194" s="14"/>
      <c r="K194" s="14"/>
      <c r="L194" s="14"/>
      <c r="M194" s="14"/>
      <c r="N194" s="14"/>
      <c r="O194" s="21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2:24" ht="15">
      <c r="B195" s="14"/>
      <c r="C195" s="14"/>
      <c r="D195" s="14"/>
      <c r="E195" s="14"/>
      <c r="F195" s="28"/>
      <c r="G195" s="14"/>
      <c r="H195" s="14"/>
      <c r="I195" s="14"/>
      <c r="J195" s="14"/>
      <c r="K195" s="14"/>
      <c r="L195" s="14"/>
      <c r="M195" s="14"/>
      <c r="N195" s="14"/>
      <c r="O195" s="21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2:24" ht="15">
      <c r="B196" s="14"/>
      <c r="C196" s="14"/>
      <c r="D196" s="14"/>
      <c r="E196" s="14"/>
      <c r="F196" s="28"/>
      <c r="G196" s="14"/>
      <c r="H196" s="14"/>
      <c r="I196" s="14"/>
      <c r="J196" s="14"/>
      <c r="K196" s="14"/>
      <c r="L196" s="14"/>
      <c r="M196" s="14"/>
      <c r="N196" s="14"/>
      <c r="O196" s="21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2:24" ht="15">
      <c r="B197" s="14"/>
      <c r="C197" s="14"/>
      <c r="D197" s="14"/>
      <c r="E197" s="14"/>
      <c r="F197" s="28"/>
      <c r="G197" s="14"/>
      <c r="H197" s="14"/>
      <c r="I197" s="14"/>
      <c r="J197" s="14"/>
      <c r="K197" s="14"/>
      <c r="L197" s="14"/>
      <c r="M197" s="14"/>
      <c r="N197" s="14"/>
      <c r="O197" s="21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2:24" ht="15">
      <c r="B198" s="14"/>
      <c r="C198" s="14"/>
      <c r="D198" s="14"/>
      <c r="E198" s="14"/>
      <c r="F198" s="28"/>
      <c r="G198" s="14"/>
      <c r="H198" s="14"/>
      <c r="I198" s="14"/>
      <c r="J198" s="14"/>
      <c r="K198" s="14"/>
      <c r="L198" s="14"/>
      <c r="M198" s="14"/>
      <c r="N198" s="14"/>
      <c r="O198" s="21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2:24" ht="15">
      <c r="B199" s="14"/>
      <c r="C199" s="14"/>
      <c r="D199" s="14"/>
      <c r="E199" s="14"/>
      <c r="F199" s="28"/>
      <c r="G199" s="14"/>
      <c r="H199" s="14"/>
      <c r="I199" s="14"/>
      <c r="J199" s="14"/>
      <c r="K199" s="14"/>
      <c r="L199" s="14"/>
      <c r="M199" s="14"/>
      <c r="N199" s="14"/>
      <c r="O199" s="21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2:24" ht="15">
      <c r="B200" s="14"/>
      <c r="C200" s="14"/>
      <c r="D200" s="14"/>
      <c r="E200" s="14"/>
      <c r="F200" s="28"/>
      <c r="G200" s="14"/>
      <c r="H200" s="14"/>
      <c r="I200" s="14"/>
      <c r="J200" s="14"/>
      <c r="K200" s="14"/>
      <c r="L200" s="14"/>
      <c r="M200" s="14"/>
      <c r="N200" s="14"/>
      <c r="O200" s="21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2:24" ht="15">
      <c r="B201" s="14"/>
      <c r="C201" s="14"/>
      <c r="D201" s="14"/>
      <c r="E201" s="14"/>
      <c r="F201" s="28"/>
      <c r="G201" s="14"/>
      <c r="H201" s="14"/>
      <c r="I201" s="14"/>
      <c r="J201" s="14"/>
      <c r="K201" s="14"/>
      <c r="L201" s="14"/>
      <c r="M201" s="14"/>
      <c r="N201" s="14"/>
      <c r="O201" s="21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2:24" ht="15">
      <c r="B202" s="14"/>
      <c r="C202" s="14"/>
      <c r="D202" s="14"/>
      <c r="E202" s="14"/>
      <c r="F202" s="28"/>
      <c r="G202" s="14"/>
      <c r="H202" s="14"/>
      <c r="I202" s="14"/>
      <c r="J202" s="14"/>
      <c r="K202" s="14"/>
      <c r="L202" s="14"/>
      <c r="M202" s="14"/>
      <c r="N202" s="14"/>
      <c r="O202" s="21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2:24" ht="15">
      <c r="B203" s="14"/>
      <c r="C203" s="14"/>
      <c r="D203" s="14"/>
      <c r="E203" s="14"/>
      <c r="F203" s="28"/>
      <c r="G203" s="14"/>
      <c r="H203" s="14"/>
      <c r="I203" s="14"/>
      <c r="J203" s="14"/>
      <c r="K203" s="14"/>
      <c r="L203" s="14"/>
      <c r="M203" s="14"/>
      <c r="N203" s="14"/>
      <c r="O203" s="21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2:24" ht="15">
      <c r="B204" s="14"/>
      <c r="C204" s="14"/>
      <c r="D204" s="14"/>
      <c r="E204" s="14"/>
      <c r="F204" s="28"/>
      <c r="G204" s="14"/>
      <c r="H204" s="14"/>
      <c r="I204" s="14"/>
      <c r="J204" s="14"/>
      <c r="K204" s="14"/>
      <c r="L204" s="14"/>
      <c r="M204" s="14"/>
      <c r="N204" s="14"/>
      <c r="O204" s="21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2:24" ht="15">
      <c r="B205" s="14"/>
      <c r="C205" s="14"/>
      <c r="D205" s="14"/>
      <c r="E205" s="14"/>
      <c r="F205" s="28"/>
      <c r="G205" s="14"/>
      <c r="H205" s="14"/>
      <c r="I205" s="14"/>
      <c r="J205" s="14"/>
      <c r="K205" s="14"/>
      <c r="L205" s="14"/>
      <c r="M205" s="14"/>
      <c r="N205" s="14"/>
      <c r="O205" s="21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2:24" ht="15">
      <c r="B206" s="14"/>
      <c r="C206" s="14"/>
      <c r="D206" s="14"/>
      <c r="E206" s="14"/>
      <c r="F206" s="28"/>
      <c r="G206" s="14"/>
      <c r="H206" s="14"/>
      <c r="I206" s="14"/>
      <c r="J206" s="14"/>
      <c r="K206" s="14"/>
      <c r="L206" s="14"/>
      <c r="M206" s="14"/>
      <c r="N206" s="14"/>
      <c r="O206" s="21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2:24" ht="15">
      <c r="B207" s="14"/>
      <c r="C207" s="14"/>
      <c r="D207" s="14"/>
      <c r="E207" s="14"/>
      <c r="F207" s="28"/>
      <c r="G207" s="14"/>
      <c r="H207" s="14"/>
      <c r="I207" s="14"/>
      <c r="J207" s="14"/>
      <c r="K207" s="14"/>
      <c r="L207" s="14"/>
      <c r="M207" s="14"/>
      <c r="N207" s="14"/>
      <c r="O207" s="21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2:24" ht="15">
      <c r="B208" s="14"/>
      <c r="C208" s="14"/>
      <c r="D208" s="14"/>
      <c r="E208" s="14"/>
      <c r="F208" s="28"/>
      <c r="G208" s="14"/>
      <c r="H208" s="14"/>
      <c r="I208" s="14"/>
      <c r="J208" s="14"/>
      <c r="K208" s="14"/>
      <c r="L208" s="14"/>
      <c r="M208" s="14"/>
      <c r="N208" s="14"/>
      <c r="O208" s="21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2:24" ht="15">
      <c r="B209" s="14"/>
      <c r="C209" s="14"/>
      <c r="D209" s="14"/>
      <c r="E209" s="14"/>
      <c r="F209" s="28"/>
      <c r="G209" s="14"/>
      <c r="H209" s="14"/>
      <c r="I209" s="14"/>
      <c r="J209" s="14"/>
      <c r="K209" s="14"/>
      <c r="L209" s="14"/>
      <c r="M209" s="14"/>
      <c r="N209" s="14"/>
      <c r="O209" s="21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2:24" ht="15">
      <c r="B210" s="14"/>
      <c r="C210" s="14"/>
      <c r="D210" s="14"/>
      <c r="E210" s="14"/>
      <c r="F210" s="28"/>
      <c r="G210" s="14"/>
      <c r="H210" s="14"/>
      <c r="I210" s="14"/>
      <c r="J210" s="14"/>
      <c r="K210" s="14"/>
      <c r="L210" s="14"/>
      <c r="M210" s="14"/>
      <c r="N210" s="14"/>
      <c r="O210" s="21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2:24" ht="15">
      <c r="B211" s="14"/>
      <c r="C211" s="14"/>
      <c r="D211" s="14"/>
      <c r="E211" s="14"/>
      <c r="F211" s="28"/>
      <c r="G211" s="14"/>
      <c r="H211" s="14"/>
      <c r="I211" s="14"/>
      <c r="J211" s="14"/>
      <c r="K211" s="14"/>
      <c r="L211" s="14"/>
      <c r="M211" s="14"/>
      <c r="N211" s="14"/>
      <c r="O211" s="21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2:24" ht="15">
      <c r="B212" s="14"/>
      <c r="C212" s="14"/>
      <c r="D212" s="14"/>
      <c r="E212" s="14"/>
      <c r="F212" s="28"/>
      <c r="G212" s="14"/>
      <c r="H212" s="14"/>
      <c r="I212" s="14"/>
      <c r="J212" s="14"/>
      <c r="K212" s="14"/>
      <c r="L212" s="14"/>
      <c r="M212" s="14"/>
      <c r="N212" s="14"/>
      <c r="O212" s="21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2:24" ht="15">
      <c r="B213" s="14"/>
      <c r="C213" s="14"/>
      <c r="D213" s="14"/>
      <c r="E213" s="14"/>
      <c r="F213" s="28"/>
      <c r="G213" s="14"/>
      <c r="H213" s="14"/>
      <c r="I213" s="14"/>
      <c r="J213" s="14"/>
      <c r="K213" s="14"/>
      <c r="L213" s="14"/>
      <c r="M213" s="14"/>
      <c r="N213" s="14"/>
      <c r="O213" s="21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2:24" ht="15">
      <c r="B214" s="14"/>
      <c r="C214" s="14"/>
      <c r="D214" s="14"/>
      <c r="E214" s="14"/>
      <c r="F214" s="28"/>
      <c r="G214" s="14"/>
      <c r="H214" s="14"/>
      <c r="I214" s="14"/>
      <c r="J214" s="14"/>
      <c r="K214" s="14"/>
      <c r="L214" s="14"/>
      <c r="M214" s="14"/>
      <c r="N214" s="14"/>
      <c r="O214" s="21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2:24" ht="15">
      <c r="B215" s="14"/>
      <c r="C215" s="14"/>
      <c r="D215" s="14"/>
      <c r="E215" s="14"/>
      <c r="F215" s="28"/>
      <c r="G215" s="14"/>
      <c r="H215" s="14"/>
      <c r="I215" s="14"/>
      <c r="J215" s="14"/>
      <c r="K215" s="14"/>
      <c r="L215" s="14"/>
      <c r="M215" s="14"/>
      <c r="N215" s="14"/>
      <c r="O215" s="21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2:24" ht="15">
      <c r="B216" s="14"/>
      <c r="C216" s="14"/>
      <c r="D216" s="14"/>
      <c r="E216" s="14"/>
      <c r="F216" s="28"/>
      <c r="G216" s="14"/>
      <c r="H216" s="14"/>
      <c r="I216" s="14"/>
      <c r="J216" s="14"/>
      <c r="K216" s="14"/>
      <c r="L216" s="14"/>
      <c r="M216" s="14"/>
      <c r="N216" s="14"/>
      <c r="O216" s="21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2:24" ht="15">
      <c r="B217" s="14"/>
      <c r="C217" s="14"/>
      <c r="D217" s="14"/>
      <c r="E217" s="14"/>
      <c r="F217" s="28"/>
      <c r="G217" s="14"/>
      <c r="H217" s="14"/>
      <c r="I217" s="14"/>
      <c r="J217" s="14"/>
      <c r="K217" s="14"/>
      <c r="L217" s="14"/>
      <c r="M217" s="14"/>
      <c r="N217" s="14"/>
      <c r="O217" s="21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2:24" ht="15">
      <c r="B218" s="14"/>
      <c r="C218" s="14"/>
      <c r="D218" s="14"/>
      <c r="E218" s="14"/>
      <c r="F218" s="28"/>
      <c r="G218" s="14"/>
      <c r="H218" s="14"/>
      <c r="I218" s="14"/>
      <c r="J218" s="14"/>
      <c r="K218" s="14"/>
      <c r="L218" s="14"/>
      <c r="M218" s="14"/>
      <c r="N218" s="14"/>
      <c r="O218" s="21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2:24" ht="15">
      <c r="B219" s="14"/>
      <c r="C219" s="14"/>
      <c r="D219" s="14"/>
      <c r="E219" s="14"/>
      <c r="F219" s="28"/>
      <c r="G219" s="14"/>
      <c r="H219" s="14"/>
      <c r="I219" s="14"/>
      <c r="J219" s="14"/>
      <c r="K219" s="14"/>
      <c r="L219" s="14"/>
      <c r="M219" s="14"/>
      <c r="N219" s="14"/>
      <c r="O219" s="21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2:24" ht="15">
      <c r="B220" s="14"/>
      <c r="C220" s="14"/>
      <c r="D220" s="14"/>
      <c r="E220" s="14"/>
      <c r="F220" s="28"/>
      <c r="G220" s="14"/>
      <c r="H220" s="14"/>
      <c r="I220" s="14"/>
      <c r="J220" s="14"/>
      <c r="K220" s="14"/>
      <c r="L220" s="14"/>
      <c r="M220" s="14"/>
      <c r="N220" s="14"/>
      <c r="O220" s="21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2:24" ht="15">
      <c r="B221" s="14"/>
      <c r="C221" s="14"/>
      <c r="D221" s="14"/>
      <c r="E221" s="14"/>
      <c r="F221" s="28"/>
      <c r="G221" s="14"/>
      <c r="H221" s="14"/>
      <c r="I221" s="14"/>
      <c r="J221" s="14"/>
      <c r="K221" s="14"/>
      <c r="L221" s="14"/>
      <c r="M221" s="14"/>
      <c r="N221" s="14"/>
      <c r="O221" s="21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2:24" ht="15">
      <c r="B222" s="14"/>
      <c r="C222" s="14"/>
      <c r="D222" s="14"/>
      <c r="E222" s="14"/>
      <c r="F222" s="28"/>
      <c r="G222" s="14"/>
      <c r="H222" s="14"/>
      <c r="I222" s="14"/>
      <c r="J222" s="14"/>
      <c r="K222" s="14"/>
      <c r="L222" s="14"/>
      <c r="M222" s="14"/>
      <c r="N222" s="14"/>
      <c r="O222" s="21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2:24" ht="15">
      <c r="B223" s="14"/>
      <c r="C223" s="14"/>
      <c r="D223" s="14"/>
      <c r="E223" s="14"/>
      <c r="F223" s="28"/>
      <c r="G223" s="14"/>
      <c r="H223" s="14"/>
      <c r="I223" s="14"/>
      <c r="J223" s="14"/>
      <c r="K223" s="14"/>
      <c r="L223" s="14"/>
      <c r="M223" s="14"/>
      <c r="N223" s="14"/>
      <c r="O223" s="21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2:24" ht="15">
      <c r="B224" s="14"/>
      <c r="C224" s="14"/>
      <c r="D224" s="14"/>
      <c r="E224" s="14"/>
      <c r="F224" s="28"/>
      <c r="G224" s="14"/>
      <c r="H224" s="14"/>
      <c r="I224" s="14"/>
      <c r="J224" s="14"/>
      <c r="K224" s="14"/>
      <c r="L224" s="14"/>
      <c r="M224" s="14"/>
      <c r="N224" s="14"/>
      <c r="O224" s="21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2:24" ht="15">
      <c r="B225" s="14"/>
      <c r="C225" s="14"/>
      <c r="D225" s="14"/>
      <c r="E225" s="14"/>
      <c r="F225" s="28"/>
      <c r="G225" s="14"/>
      <c r="H225" s="14"/>
      <c r="I225" s="14"/>
      <c r="J225" s="14"/>
      <c r="K225" s="14"/>
      <c r="L225" s="14"/>
      <c r="M225" s="14"/>
      <c r="N225" s="14"/>
      <c r="O225" s="21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2:24" ht="15">
      <c r="B226" s="14"/>
      <c r="C226" s="14"/>
      <c r="D226" s="14"/>
      <c r="E226" s="14"/>
      <c r="F226" s="28"/>
      <c r="G226" s="14"/>
      <c r="H226" s="14"/>
      <c r="I226" s="14"/>
      <c r="J226" s="14"/>
      <c r="K226" s="14"/>
      <c r="L226" s="14"/>
      <c r="M226" s="14"/>
      <c r="N226" s="14"/>
      <c r="O226" s="21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2:24" ht="15">
      <c r="B227" s="14"/>
      <c r="C227" s="14"/>
      <c r="D227" s="14"/>
      <c r="E227" s="14"/>
      <c r="F227" s="28"/>
      <c r="G227" s="14"/>
      <c r="H227" s="14"/>
      <c r="I227" s="14"/>
      <c r="J227" s="14"/>
      <c r="K227" s="14"/>
      <c r="L227" s="14"/>
      <c r="M227" s="14"/>
      <c r="N227" s="14"/>
      <c r="O227" s="21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2:24" ht="15">
      <c r="B228" s="14"/>
      <c r="C228" s="14"/>
      <c r="D228" s="14"/>
      <c r="E228" s="14"/>
      <c r="F228" s="28"/>
      <c r="G228" s="14"/>
      <c r="H228" s="14"/>
      <c r="I228" s="14"/>
      <c r="J228" s="14"/>
      <c r="K228" s="14"/>
      <c r="L228" s="14"/>
      <c r="M228" s="14"/>
      <c r="N228" s="14"/>
      <c r="O228" s="21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2:24" ht="15">
      <c r="B229" s="14"/>
      <c r="C229" s="14"/>
      <c r="D229" s="14"/>
      <c r="E229" s="14"/>
      <c r="F229" s="28"/>
      <c r="G229" s="14"/>
      <c r="H229" s="14"/>
      <c r="I229" s="14"/>
      <c r="J229" s="14"/>
      <c r="K229" s="14"/>
      <c r="L229" s="14"/>
      <c r="M229" s="14"/>
      <c r="N229" s="14"/>
      <c r="O229" s="21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2:24" ht="15">
      <c r="B230" s="14"/>
      <c r="C230" s="14"/>
      <c r="D230" s="14"/>
      <c r="E230" s="14"/>
      <c r="F230" s="28"/>
      <c r="G230" s="14"/>
      <c r="H230" s="14"/>
      <c r="I230" s="14"/>
      <c r="J230" s="14"/>
      <c r="K230" s="14"/>
      <c r="L230" s="14"/>
      <c r="M230" s="14"/>
      <c r="N230" s="14"/>
      <c r="O230" s="21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2:24" ht="15">
      <c r="B231" s="14"/>
      <c r="C231" s="14"/>
      <c r="D231" s="14"/>
      <c r="E231" s="14"/>
      <c r="F231" s="28"/>
      <c r="G231" s="14"/>
      <c r="H231" s="14"/>
      <c r="I231" s="14"/>
      <c r="J231" s="14"/>
      <c r="K231" s="14"/>
      <c r="L231" s="14"/>
      <c r="M231" s="14"/>
      <c r="N231" s="14"/>
      <c r="O231" s="21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2:24" ht="15">
      <c r="B232" s="14"/>
      <c r="C232" s="14"/>
      <c r="D232" s="14"/>
      <c r="E232" s="14"/>
      <c r="F232" s="28"/>
      <c r="G232" s="14"/>
      <c r="H232" s="14"/>
      <c r="I232" s="14"/>
      <c r="J232" s="14"/>
      <c r="K232" s="14"/>
      <c r="L232" s="14"/>
      <c r="M232" s="14"/>
      <c r="N232" s="14"/>
      <c r="O232" s="21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2:24" ht="15">
      <c r="B233" s="14"/>
      <c r="C233" s="14"/>
      <c r="D233" s="14"/>
      <c r="E233" s="14"/>
      <c r="F233" s="28"/>
      <c r="G233" s="14"/>
      <c r="H233" s="14"/>
      <c r="I233" s="14"/>
      <c r="J233" s="14"/>
      <c r="K233" s="14"/>
      <c r="L233" s="14"/>
      <c r="M233" s="14"/>
      <c r="N233" s="14"/>
      <c r="O233" s="21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2:24" ht="15">
      <c r="B234" s="14"/>
      <c r="C234" s="14"/>
      <c r="D234" s="14"/>
      <c r="E234" s="14"/>
      <c r="F234" s="28"/>
      <c r="G234" s="14"/>
      <c r="H234" s="14"/>
      <c r="I234" s="14"/>
      <c r="J234" s="14"/>
      <c r="K234" s="14"/>
      <c r="L234" s="14"/>
      <c r="M234" s="14"/>
      <c r="N234" s="14"/>
      <c r="O234" s="21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2:24" ht="15">
      <c r="B235" s="14"/>
      <c r="C235" s="14"/>
      <c r="D235" s="14"/>
      <c r="E235" s="14"/>
      <c r="F235" s="28"/>
      <c r="G235" s="14"/>
      <c r="H235" s="14"/>
      <c r="I235" s="14"/>
      <c r="J235" s="14"/>
      <c r="K235" s="14"/>
      <c r="L235" s="14"/>
      <c r="M235" s="14"/>
      <c r="N235" s="14"/>
      <c r="O235" s="21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2:24" ht="15">
      <c r="B236" s="14"/>
      <c r="C236" s="14"/>
      <c r="D236" s="14"/>
      <c r="E236" s="14"/>
      <c r="F236" s="28"/>
      <c r="G236" s="14"/>
      <c r="H236" s="14"/>
      <c r="I236" s="14"/>
      <c r="J236" s="14"/>
      <c r="K236" s="14"/>
      <c r="L236" s="14"/>
      <c r="M236" s="14"/>
      <c r="N236" s="14"/>
      <c r="O236" s="21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2:24" ht="15">
      <c r="B237" s="14"/>
      <c r="C237" s="14"/>
      <c r="D237" s="14"/>
      <c r="E237" s="14"/>
      <c r="F237" s="28"/>
      <c r="G237" s="14"/>
      <c r="H237" s="14"/>
      <c r="I237" s="14"/>
      <c r="J237" s="14"/>
      <c r="K237" s="14"/>
      <c r="L237" s="14"/>
      <c r="M237" s="14"/>
      <c r="N237" s="14"/>
      <c r="O237" s="21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2:24" ht="15">
      <c r="B238" s="14"/>
      <c r="C238" s="14"/>
      <c r="D238" s="14"/>
      <c r="E238" s="14"/>
      <c r="F238" s="28"/>
      <c r="G238" s="14"/>
      <c r="H238" s="14"/>
      <c r="I238" s="14"/>
      <c r="J238" s="14"/>
      <c r="K238" s="14"/>
      <c r="L238" s="14"/>
      <c r="M238" s="14"/>
      <c r="N238" s="14"/>
      <c r="O238" s="21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2:24" ht="15">
      <c r="B239" s="14"/>
      <c r="C239" s="14"/>
      <c r="D239" s="14"/>
      <c r="E239" s="14"/>
      <c r="F239" s="28"/>
      <c r="G239" s="14"/>
      <c r="H239" s="14"/>
      <c r="I239" s="14"/>
      <c r="J239" s="14"/>
      <c r="K239" s="14"/>
      <c r="L239" s="14"/>
      <c r="M239" s="14"/>
      <c r="N239" s="14"/>
      <c r="O239" s="21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2:24" ht="15">
      <c r="B240" s="14"/>
      <c r="C240" s="14"/>
      <c r="D240" s="14"/>
      <c r="E240" s="14"/>
      <c r="F240" s="28"/>
      <c r="G240" s="14"/>
      <c r="H240" s="14"/>
      <c r="I240" s="14"/>
      <c r="J240" s="14"/>
      <c r="K240" s="14"/>
      <c r="L240" s="14"/>
      <c r="M240" s="14"/>
      <c r="N240" s="14"/>
      <c r="O240" s="21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2:24" ht="15">
      <c r="B241" s="14"/>
      <c r="C241" s="14"/>
      <c r="D241" s="14"/>
      <c r="E241" s="14"/>
      <c r="F241" s="28"/>
      <c r="G241" s="14"/>
      <c r="H241" s="14"/>
      <c r="I241" s="14"/>
      <c r="J241" s="14"/>
      <c r="K241" s="14"/>
      <c r="L241" s="14"/>
      <c r="M241" s="14"/>
      <c r="N241" s="14"/>
      <c r="O241" s="21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2:24" ht="15">
      <c r="B242" s="14"/>
      <c r="C242" s="14"/>
      <c r="D242" s="14"/>
      <c r="E242" s="14"/>
      <c r="F242" s="28"/>
      <c r="G242" s="14"/>
      <c r="H242" s="14"/>
      <c r="I242" s="14"/>
      <c r="J242" s="14"/>
      <c r="K242" s="14"/>
      <c r="L242" s="14"/>
      <c r="M242" s="14"/>
      <c r="N242" s="14"/>
      <c r="O242" s="21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2:24" ht="15">
      <c r="B243" s="14"/>
      <c r="C243" s="14"/>
      <c r="D243" s="14"/>
      <c r="E243" s="14"/>
      <c r="F243" s="28"/>
      <c r="G243" s="14"/>
      <c r="H243" s="14"/>
      <c r="I243" s="14"/>
      <c r="J243" s="14"/>
      <c r="K243" s="14"/>
      <c r="L243" s="14"/>
      <c r="M243" s="14"/>
      <c r="N243" s="14"/>
      <c r="O243" s="21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2:24" ht="15">
      <c r="B244" s="14"/>
      <c r="C244" s="14"/>
      <c r="D244" s="14"/>
      <c r="E244" s="14"/>
      <c r="F244" s="28"/>
      <c r="G244" s="14"/>
      <c r="H244" s="14"/>
      <c r="I244" s="14"/>
      <c r="J244" s="14"/>
      <c r="K244" s="14"/>
      <c r="L244" s="14"/>
      <c r="M244" s="14"/>
      <c r="N244" s="14"/>
      <c r="O244" s="21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2:24" ht="15">
      <c r="B245" s="14"/>
      <c r="C245" s="14"/>
      <c r="D245" s="14"/>
      <c r="E245" s="14"/>
      <c r="F245" s="28"/>
      <c r="G245" s="14"/>
      <c r="H245" s="14"/>
      <c r="I245" s="14"/>
      <c r="J245" s="14"/>
      <c r="K245" s="14"/>
      <c r="L245" s="14"/>
      <c r="M245" s="14"/>
      <c r="N245" s="14"/>
      <c r="O245" s="21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2:24" ht="15">
      <c r="B246" s="14"/>
      <c r="C246" s="14"/>
      <c r="D246" s="14"/>
      <c r="E246" s="14"/>
      <c r="F246" s="28"/>
      <c r="G246" s="14"/>
      <c r="H246" s="14"/>
      <c r="I246" s="14"/>
      <c r="J246" s="14"/>
      <c r="K246" s="14"/>
      <c r="L246" s="14"/>
      <c r="M246" s="14"/>
      <c r="N246" s="14"/>
      <c r="O246" s="21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2:24" ht="15">
      <c r="B247" s="14"/>
      <c r="C247" s="14"/>
      <c r="D247" s="14"/>
      <c r="E247" s="14"/>
      <c r="F247" s="28"/>
      <c r="G247" s="14"/>
      <c r="H247" s="14"/>
      <c r="I247" s="14"/>
      <c r="J247" s="14"/>
      <c r="K247" s="14"/>
      <c r="L247" s="14"/>
      <c r="M247" s="14"/>
      <c r="N247" s="14"/>
      <c r="O247" s="21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2:24" ht="15">
      <c r="B248" s="14"/>
      <c r="C248" s="14"/>
      <c r="D248" s="14"/>
      <c r="E248" s="14"/>
      <c r="F248" s="28"/>
      <c r="G248" s="14"/>
      <c r="H248" s="14"/>
      <c r="I248" s="14"/>
      <c r="J248" s="14"/>
      <c r="K248" s="14"/>
      <c r="L248" s="14"/>
      <c r="M248" s="14"/>
      <c r="N248" s="14"/>
      <c r="O248" s="21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2:24" ht="15">
      <c r="B249" s="14"/>
      <c r="C249" s="14"/>
      <c r="D249" s="14"/>
      <c r="E249" s="14"/>
      <c r="F249" s="28"/>
      <c r="G249" s="14"/>
      <c r="H249" s="14"/>
      <c r="I249" s="14"/>
      <c r="J249" s="14"/>
      <c r="K249" s="14"/>
      <c r="L249" s="14"/>
      <c r="M249" s="14"/>
      <c r="N249" s="14"/>
      <c r="O249" s="21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2:24" ht="15">
      <c r="B250" s="14"/>
      <c r="C250" s="14"/>
      <c r="D250" s="14"/>
      <c r="E250" s="14"/>
      <c r="F250" s="28"/>
      <c r="G250" s="14"/>
      <c r="H250" s="14"/>
      <c r="I250" s="14"/>
      <c r="J250" s="14"/>
      <c r="K250" s="14"/>
      <c r="L250" s="14"/>
      <c r="M250" s="14"/>
      <c r="N250" s="14"/>
      <c r="O250" s="21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2:24" ht="15">
      <c r="B251" s="14"/>
      <c r="C251" s="14"/>
      <c r="D251" s="14"/>
      <c r="E251" s="14"/>
      <c r="F251" s="28"/>
      <c r="G251" s="14"/>
      <c r="H251" s="14"/>
      <c r="I251" s="14"/>
      <c r="J251" s="14"/>
      <c r="K251" s="14"/>
      <c r="L251" s="14"/>
      <c r="M251" s="14"/>
      <c r="N251" s="14"/>
      <c r="O251" s="21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2:24" ht="15">
      <c r="B252" s="14"/>
      <c r="C252" s="14"/>
      <c r="D252" s="14"/>
      <c r="E252" s="14"/>
      <c r="F252" s="28"/>
      <c r="G252" s="14"/>
      <c r="H252" s="14"/>
      <c r="I252" s="14"/>
      <c r="J252" s="14"/>
      <c r="K252" s="14"/>
      <c r="L252" s="14"/>
      <c r="M252" s="14"/>
      <c r="N252" s="14"/>
      <c r="O252" s="21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2:24" ht="15">
      <c r="B253" s="14"/>
      <c r="C253" s="14"/>
      <c r="D253" s="14"/>
      <c r="E253" s="14"/>
      <c r="F253" s="28"/>
      <c r="G253" s="14"/>
      <c r="H253" s="14"/>
      <c r="I253" s="14"/>
      <c r="J253" s="14"/>
      <c r="K253" s="14"/>
      <c r="L253" s="14"/>
      <c r="M253" s="14"/>
      <c r="N253" s="14"/>
      <c r="O253" s="21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2:24" ht="15">
      <c r="B254" s="14"/>
      <c r="C254" s="14"/>
      <c r="D254" s="14"/>
      <c r="E254" s="14"/>
      <c r="F254" s="28"/>
      <c r="G254" s="14"/>
      <c r="H254" s="14"/>
      <c r="I254" s="14"/>
      <c r="J254" s="14"/>
      <c r="K254" s="14"/>
      <c r="L254" s="14"/>
      <c r="M254" s="14"/>
      <c r="N254" s="14"/>
      <c r="O254" s="21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2:24" ht="15">
      <c r="B255" s="14"/>
      <c r="C255" s="14"/>
      <c r="D255" s="14"/>
      <c r="E255" s="14"/>
      <c r="F255" s="28"/>
      <c r="G255" s="14"/>
      <c r="H255" s="14"/>
      <c r="I255" s="14"/>
      <c r="J255" s="14"/>
      <c r="K255" s="14"/>
      <c r="L255" s="14"/>
      <c r="M255" s="14"/>
      <c r="N255" s="14"/>
      <c r="O255" s="21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2:24" ht="15">
      <c r="B256" s="14"/>
      <c r="C256" s="14"/>
      <c r="D256" s="14"/>
      <c r="E256" s="14"/>
      <c r="F256" s="28"/>
      <c r="G256" s="14"/>
      <c r="H256" s="14"/>
      <c r="I256" s="14"/>
      <c r="J256" s="14"/>
      <c r="K256" s="14"/>
      <c r="L256" s="14"/>
      <c r="M256" s="14"/>
      <c r="N256" s="14"/>
      <c r="O256" s="21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2:24" ht="15">
      <c r="B257" s="14"/>
      <c r="C257" s="14"/>
      <c r="D257" s="14"/>
      <c r="E257" s="14"/>
      <c r="F257" s="28"/>
      <c r="G257" s="14"/>
      <c r="H257" s="14"/>
      <c r="I257" s="14"/>
      <c r="J257" s="14"/>
      <c r="K257" s="14"/>
      <c r="L257" s="14"/>
      <c r="M257" s="14"/>
      <c r="N257" s="14"/>
      <c r="O257" s="21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2:24" ht="15">
      <c r="B258" s="14"/>
      <c r="C258" s="14"/>
      <c r="D258" s="14"/>
      <c r="E258" s="14"/>
      <c r="F258" s="28"/>
      <c r="G258" s="14"/>
      <c r="H258" s="14"/>
      <c r="I258" s="14"/>
      <c r="J258" s="14"/>
      <c r="K258" s="14"/>
      <c r="L258" s="14"/>
      <c r="M258" s="14"/>
      <c r="N258" s="14"/>
      <c r="O258" s="21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2:24" ht="15">
      <c r="B259" s="14"/>
      <c r="C259" s="14"/>
      <c r="D259" s="14"/>
      <c r="E259" s="14"/>
      <c r="F259" s="28"/>
      <c r="G259" s="14"/>
      <c r="H259" s="14"/>
      <c r="I259" s="14"/>
      <c r="J259" s="14"/>
      <c r="K259" s="14"/>
      <c r="L259" s="14"/>
      <c r="M259" s="14"/>
      <c r="N259" s="14"/>
      <c r="O259" s="21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2:24" ht="15">
      <c r="B260" s="14"/>
      <c r="C260" s="14"/>
      <c r="D260" s="14"/>
      <c r="E260" s="14"/>
      <c r="F260" s="28"/>
      <c r="G260" s="14"/>
      <c r="H260" s="14"/>
      <c r="I260" s="14"/>
      <c r="J260" s="14"/>
      <c r="K260" s="14"/>
      <c r="L260" s="14"/>
      <c r="M260" s="14"/>
      <c r="N260" s="14"/>
      <c r="O260" s="21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2:24" ht="15">
      <c r="B261" s="14"/>
      <c r="C261" s="14"/>
      <c r="D261" s="14"/>
      <c r="E261" s="14"/>
      <c r="F261" s="28"/>
      <c r="G261" s="14"/>
      <c r="H261" s="14"/>
      <c r="I261" s="14"/>
      <c r="J261" s="14"/>
      <c r="K261" s="14"/>
      <c r="L261" s="14"/>
      <c r="M261" s="14"/>
      <c r="N261" s="14"/>
      <c r="O261" s="21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2:24" ht="15">
      <c r="B262" s="14"/>
      <c r="C262" s="14"/>
      <c r="D262" s="14"/>
      <c r="E262" s="14"/>
      <c r="F262" s="28"/>
      <c r="G262" s="14"/>
      <c r="H262" s="14"/>
      <c r="I262" s="14"/>
      <c r="J262" s="14"/>
      <c r="K262" s="14"/>
      <c r="L262" s="14"/>
      <c r="M262" s="14"/>
      <c r="N262" s="14"/>
      <c r="O262" s="21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2:24" ht="15">
      <c r="B263" s="14"/>
      <c r="C263" s="14"/>
      <c r="D263" s="14"/>
      <c r="E263" s="14"/>
      <c r="F263" s="28"/>
      <c r="G263" s="14"/>
      <c r="H263" s="14"/>
      <c r="I263" s="14"/>
      <c r="J263" s="14"/>
      <c r="K263" s="14"/>
      <c r="L263" s="14"/>
      <c r="M263" s="14"/>
      <c r="N263" s="14"/>
      <c r="O263" s="21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2:24" ht="15">
      <c r="B264" s="14"/>
      <c r="C264" s="14"/>
      <c r="D264" s="14"/>
      <c r="E264" s="14"/>
      <c r="F264" s="28"/>
      <c r="G264" s="14"/>
      <c r="H264" s="14"/>
      <c r="I264" s="14"/>
      <c r="J264" s="14"/>
      <c r="K264" s="14"/>
      <c r="L264" s="14"/>
      <c r="M264" s="14"/>
      <c r="N264" s="14"/>
      <c r="O264" s="21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2:24" ht="15">
      <c r="B265" s="14"/>
      <c r="C265" s="14"/>
      <c r="D265" s="14"/>
      <c r="E265" s="14"/>
      <c r="F265" s="28"/>
      <c r="G265" s="14"/>
      <c r="H265" s="14"/>
      <c r="I265" s="14"/>
      <c r="J265" s="14"/>
      <c r="K265" s="14"/>
      <c r="L265" s="14"/>
      <c r="M265" s="14"/>
      <c r="N265" s="14"/>
      <c r="O265" s="21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2:24" ht="15">
      <c r="B266" s="14"/>
      <c r="C266" s="14"/>
      <c r="D266" s="14"/>
      <c r="E266" s="14"/>
      <c r="F266" s="28"/>
      <c r="G266" s="14"/>
      <c r="H266" s="14"/>
      <c r="I266" s="14"/>
      <c r="J266" s="14"/>
      <c r="K266" s="14"/>
      <c r="L266" s="14"/>
      <c r="M266" s="14"/>
      <c r="N266" s="14"/>
      <c r="O266" s="21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2:24" ht="15">
      <c r="B267" s="14"/>
      <c r="C267" s="14"/>
      <c r="D267" s="14"/>
      <c r="E267" s="14"/>
      <c r="F267" s="28"/>
      <c r="G267" s="14"/>
      <c r="H267" s="14"/>
      <c r="I267" s="14"/>
      <c r="J267" s="14"/>
      <c r="K267" s="14"/>
      <c r="L267" s="14"/>
      <c r="M267" s="14"/>
      <c r="N267" s="14"/>
      <c r="O267" s="21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2:24" ht="15">
      <c r="B268" s="14"/>
      <c r="C268" s="14"/>
      <c r="D268" s="14"/>
      <c r="E268" s="14"/>
      <c r="F268" s="28"/>
      <c r="G268" s="14"/>
      <c r="H268" s="14"/>
      <c r="I268" s="14"/>
      <c r="J268" s="14"/>
      <c r="K268" s="14"/>
      <c r="L268" s="14"/>
      <c r="M268" s="14"/>
      <c r="N268" s="14"/>
      <c r="O268" s="21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2:24" ht="15">
      <c r="B269" s="14"/>
      <c r="C269" s="14"/>
      <c r="D269" s="14"/>
      <c r="E269" s="14"/>
      <c r="F269" s="28"/>
      <c r="G269" s="14"/>
      <c r="H269" s="14"/>
      <c r="I269" s="14"/>
      <c r="J269" s="14"/>
      <c r="K269" s="14"/>
      <c r="L269" s="14"/>
      <c r="M269" s="14"/>
      <c r="N269" s="14"/>
      <c r="O269" s="21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2:24" ht="15">
      <c r="B270" s="14"/>
      <c r="C270" s="14"/>
      <c r="D270" s="14"/>
      <c r="E270" s="14"/>
      <c r="F270" s="28"/>
      <c r="G270" s="14"/>
      <c r="H270" s="14"/>
      <c r="I270" s="14"/>
      <c r="J270" s="14"/>
      <c r="K270" s="14"/>
      <c r="L270" s="14"/>
      <c r="M270" s="14"/>
      <c r="N270" s="14"/>
      <c r="O270" s="21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2:24" ht="15">
      <c r="B271" s="14"/>
      <c r="C271" s="14"/>
      <c r="D271" s="14"/>
      <c r="E271" s="14"/>
      <c r="F271" s="28"/>
      <c r="G271" s="14"/>
      <c r="H271" s="14"/>
      <c r="I271" s="14"/>
      <c r="J271" s="14"/>
      <c r="K271" s="14"/>
      <c r="L271" s="14"/>
      <c r="M271" s="14"/>
      <c r="N271" s="14"/>
      <c r="O271" s="21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2:24" ht="15">
      <c r="B272" s="14"/>
      <c r="C272" s="14"/>
      <c r="D272" s="14"/>
      <c r="E272" s="14"/>
      <c r="F272" s="28"/>
      <c r="G272" s="14"/>
      <c r="H272" s="14"/>
      <c r="I272" s="14"/>
      <c r="J272" s="14"/>
      <c r="K272" s="14"/>
      <c r="L272" s="14"/>
      <c r="M272" s="14"/>
      <c r="N272" s="14"/>
      <c r="O272" s="21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2:24" ht="15">
      <c r="B273" s="14"/>
      <c r="C273" s="14"/>
      <c r="D273" s="14"/>
      <c r="E273" s="14"/>
      <c r="F273" s="28"/>
      <c r="G273" s="14"/>
      <c r="H273" s="14"/>
      <c r="I273" s="14"/>
      <c r="J273" s="14"/>
      <c r="K273" s="14"/>
      <c r="L273" s="14"/>
      <c r="M273" s="14"/>
      <c r="N273" s="14"/>
      <c r="O273" s="21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2:24" ht="15">
      <c r="B274" s="14"/>
      <c r="C274" s="14"/>
      <c r="D274" s="14"/>
      <c r="E274" s="14"/>
      <c r="F274" s="28"/>
      <c r="G274" s="14"/>
      <c r="H274" s="14"/>
      <c r="I274" s="14"/>
      <c r="J274" s="14"/>
      <c r="K274" s="14"/>
      <c r="L274" s="14"/>
      <c r="M274" s="14"/>
      <c r="N274" s="14"/>
      <c r="O274" s="21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2:24" ht="15">
      <c r="B275" s="14"/>
      <c r="C275" s="14"/>
      <c r="D275" s="14"/>
      <c r="E275" s="14"/>
      <c r="F275" s="28"/>
      <c r="G275" s="14"/>
      <c r="H275" s="14"/>
      <c r="I275" s="14"/>
      <c r="J275" s="14"/>
      <c r="K275" s="14"/>
      <c r="L275" s="14"/>
      <c r="M275" s="14"/>
      <c r="N275" s="14"/>
      <c r="O275" s="21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2:24" ht="15">
      <c r="B276" s="14"/>
      <c r="C276" s="14"/>
      <c r="D276" s="14"/>
      <c r="E276" s="14"/>
      <c r="F276" s="28"/>
      <c r="G276" s="14"/>
      <c r="H276" s="14"/>
      <c r="I276" s="14"/>
      <c r="J276" s="14"/>
      <c r="K276" s="14"/>
      <c r="L276" s="14"/>
      <c r="M276" s="14"/>
      <c r="N276" s="14"/>
      <c r="O276" s="21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2:24" ht="15">
      <c r="B277" s="14"/>
      <c r="C277" s="14"/>
      <c r="D277" s="14"/>
      <c r="E277" s="14"/>
      <c r="F277" s="28"/>
      <c r="G277" s="14"/>
      <c r="H277" s="14"/>
      <c r="I277" s="14"/>
      <c r="J277" s="14"/>
      <c r="K277" s="14"/>
      <c r="L277" s="14"/>
      <c r="M277" s="14"/>
      <c r="N277" s="14"/>
      <c r="O277" s="21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2:24" ht="15">
      <c r="B278" s="14"/>
      <c r="C278" s="14"/>
      <c r="D278" s="14"/>
      <c r="E278" s="14"/>
      <c r="F278" s="28"/>
      <c r="G278" s="14"/>
      <c r="H278" s="14"/>
      <c r="I278" s="14"/>
      <c r="J278" s="14"/>
      <c r="K278" s="14"/>
      <c r="L278" s="14"/>
      <c r="M278" s="14"/>
      <c r="N278" s="14"/>
      <c r="O278" s="21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2:24" ht="15">
      <c r="B279" s="14"/>
      <c r="C279" s="14"/>
      <c r="D279" s="14"/>
      <c r="E279" s="14"/>
      <c r="F279" s="28"/>
      <c r="G279" s="14"/>
      <c r="H279" s="14"/>
      <c r="I279" s="14"/>
      <c r="J279" s="14"/>
      <c r="K279" s="14"/>
      <c r="L279" s="14"/>
      <c r="M279" s="14"/>
      <c r="N279" s="14"/>
      <c r="O279" s="21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2:24" ht="15">
      <c r="B280" s="14"/>
      <c r="C280" s="14"/>
      <c r="D280" s="14"/>
      <c r="E280" s="14"/>
      <c r="F280" s="28"/>
      <c r="G280" s="14"/>
      <c r="H280" s="14"/>
      <c r="I280" s="14"/>
      <c r="J280" s="14"/>
      <c r="K280" s="14"/>
      <c r="L280" s="14"/>
      <c r="M280" s="14"/>
      <c r="N280" s="14"/>
      <c r="O280" s="21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2:24" ht="15">
      <c r="B281" s="14"/>
      <c r="C281" s="14"/>
      <c r="D281" s="14"/>
      <c r="E281" s="14"/>
      <c r="F281" s="28"/>
      <c r="G281" s="14"/>
      <c r="H281" s="14"/>
      <c r="I281" s="14"/>
      <c r="J281" s="14"/>
      <c r="K281" s="14"/>
      <c r="L281" s="14"/>
      <c r="M281" s="14"/>
      <c r="N281" s="14"/>
      <c r="O281" s="21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2:24" ht="15">
      <c r="B282" s="14"/>
      <c r="C282" s="14"/>
      <c r="D282" s="14"/>
      <c r="E282" s="14"/>
      <c r="F282" s="28"/>
      <c r="G282" s="14"/>
      <c r="H282" s="14"/>
      <c r="I282" s="14"/>
      <c r="J282" s="14"/>
      <c r="K282" s="14"/>
      <c r="L282" s="14"/>
      <c r="M282" s="14"/>
      <c r="N282" s="14"/>
      <c r="O282" s="21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2:24" ht="15">
      <c r="B283" s="14"/>
      <c r="C283" s="14"/>
      <c r="D283" s="14"/>
      <c r="E283" s="14"/>
      <c r="F283" s="28"/>
      <c r="G283" s="14"/>
      <c r="H283" s="14"/>
      <c r="I283" s="14"/>
      <c r="J283" s="14"/>
      <c r="K283" s="14"/>
      <c r="L283" s="14"/>
      <c r="M283" s="14"/>
      <c r="N283" s="14"/>
      <c r="O283" s="21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2:24" ht="15">
      <c r="B284" s="14"/>
      <c r="C284" s="14"/>
      <c r="D284" s="14"/>
      <c r="E284" s="14"/>
      <c r="F284" s="28"/>
      <c r="G284" s="14"/>
      <c r="H284" s="14"/>
      <c r="I284" s="14"/>
      <c r="J284" s="14"/>
      <c r="K284" s="14"/>
      <c r="L284" s="14"/>
      <c r="M284" s="14"/>
      <c r="N284" s="14"/>
      <c r="O284" s="21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2:24" ht="15">
      <c r="B285" s="14"/>
      <c r="C285" s="14"/>
      <c r="D285" s="14"/>
      <c r="E285" s="14"/>
      <c r="F285" s="28"/>
      <c r="G285" s="14"/>
      <c r="H285" s="14"/>
      <c r="I285" s="14"/>
      <c r="J285" s="14"/>
      <c r="K285" s="14"/>
      <c r="L285" s="14"/>
      <c r="M285" s="14"/>
      <c r="N285" s="14"/>
      <c r="O285" s="21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2:24" ht="15">
      <c r="B286" s="14"/>
      <c r="C286" s="14"/>
      <c r="D286" s="14"/>
      <c r="E286" s="14"/>
      <c r="F286" s="28"/>
      <c r="G286" s="14"/>
      <c r="H286" s="14"/>
      <c r="I286" s="14"/>
      <c r="J286" s="14"/>
      <c r="K286" s="14"/>
      <c r="L286" s="14"/>
      <c r="M286" s="14"/>
      <c r="N286" s="14"/>
      <c r="O286" s="21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2:24" ht="15">
      <c r="B287" s="14"/>
      <c r="C287" s="14"/>
      <c r="D287" s="14"/>
      <c r="E287" s="14"/>
      <c r="F287" s="28"/>
      <c r="G287" s="14"/>
      <c r="H287" s="14"/>
      <c r="I287" s="14"/>
      <c r="J287" s="14"/>
      <c r="K287" s="14"/>
      <c r="L287" s="14"/>
      <c r="M287" s="14"/>
      <c r="N287" s="14"/>
      <c r="O287" s="21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2:24" ht="15">
      <c r="B288" s="14"/>
      <c r="C288" s="14"/>
      <c r="D288" s="14"/>
      <c r="E288" s="14"/>
      <c r="F288" s="28"/>
      <c r="G288" s="14"/>
      <c r="H288" s="14"/>
      <c r="I288" s="14"/>
      <c r="J288" s="14"/>
      <c r="K288" s="14"/>
      <c r="L288" s="14"/>
      <c r="M288" s="14"/>
      <c r="N288" s="14"/>
      <c r="O288" s="21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2:24" ht="15">
      <c r="B289" s="14"/>
      <c r="C289" s="14"/>
      <c r="D289" s="14"/>
      <c r="E289" s="14"/>
      <c r="F289" s="28"/>
      <c r="G289" s="14"/>
      <c r="H289" s="14"/>
      <c r="I289" s="14"/>
      <c r="J289" s="14"/>
      <c r="K289" s="14"/>
      <c r="L289" s="14"/>
      <c r="M289" s="14"/>
      <c r="N289" s="14"/>
      <c r="O289" s="21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2:24" ht="15">
      <c r="B290" s="14"/>
      <c r="C290" s="14"/>
      <c r="D290" s="14"/>
      <c r="E290" s="14"/>
      <c r="F290" s="28"/>
      <c r="G290" s="14"/>
      <c r="H290" s="14"/>
      <c r="I290" s="14"/>
      <c r="J290" s="14"/>
      <c r="K290" s="14"/>
      <c r="L290" s="14"/>
      <c r="M290" s="14"/>
      <c r="N290" s="14"/>
      <c r="O290" s="21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2:24" ht="15">
      <c r="B291" s="14"/>
      <c r="C291" s="14"/>
      <c r="D291" s="14"/>
      <c r="E291" s="14"/>
      <c r="F291" s="28"/>
      <c r="G291" s="14"/>
      <c r="H291" s="14"/>
      <c r="I291" s="14"/>
      <c r="J291" s="14"/>
      <c r="K291" s="14"/>
      <c r="L291" s="14"/>
      <c r="M291" s="14"/>
      <c r="N291" s="14"/>
      <c r="O291" s="21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2:24" ht="15">
      <c r="B292" s="14"/>
      <c r="C292" s="14"/>
      <c r="D292" s="14"/>
      <c r="E292" s="14"/>
      <c r="F292" s="28"/>
      <c r="G292" s="14"/>
      <c r="H292" s="14"/>
      <c r="I292" s="14"/>
      <c r="J292" s="14"/>
      <c r="K292" s="14"/>
      <c r="L292" s="14"/>
      <c r="M292" s="14"/>
      <c r="N292" s="14"/>
      <c r="O292" s="21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2:24" ht="15">
      <c r="B293" s="14"/>
      <c r="C293" s="14"/>
      <c r="D293" s="14"/>
      <c r="E293" s="14"/>
      <c r="F293" s="28"/>
      <c r="G293" s="14"/>
      <c r="H293" s="14"/>
      <c r="I293" s="14"/>
      <c r="J293" s="14"/>
      <c r="K293" s="14"/>
      <c r="L293" s="14"/>
      <c r="M293" s="14"/>
      <c r="N293" s="14"/>
      <c r="O293" s="21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2:24" ht="15">
      <c r="B294" s="14"/>
      <c r="C294" s="14"/>
      <c r="D294" s="14"/>
      <c r="E294" s="14"/>
      <c r="F294" s="28"/>
      <c r="G294" s="14"/>
      <c r="H294" s="14"/>
      <c r="I294" s="14"/>
      <c r="J294" s="14"/>
      <c r="K294" s="14"/>
      <c r="L294" s="14"/>
      <c r="M294" s="14"/>
      <c r="N294" s="14"/>
      <c r="O294" s="21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2:24" ht="15">
      <c r="B295" s="14"/>
      <c r="C295" s="14"/>
      <c r="D295" s="14"/>
      <c r="E295" s="14"/>
      <c r="F295" s="28"/>
      <c r="G295" s="14"/>
      <c r="H295" s="14"/>
      <c r="I295" s="14"/>
      <c r="J295" s="14"/>
      <c r="K295" s="14"/>
      <c r="L295" s="14"/>
      <c r="M295" s="14"/>
      <c r="N295" s="14"/>
      <c r="O295" s="21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2:24" ht="15">
      <c r="B296" s="14"/>
      <c r="C296" s="14"/>
      <c r="D296" s="14"/>
      <c r="E296" s="14"/>
      <c r="F296" s="28"/>
      <c r="G296" s="14"/>
      <c r="H296" s="14"/>
      <c r="I296" s="14"/>
      <c r="J296" s="14"/>
      <c r="K296" s="14"/>
      <c r="L296" s="14"/>
      <c r="M296" s="14"/>
      <c r="N296" s="14"/>
      <c r="O296" s="21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2:24" ht="15">
      <c r="B297" s="14"/>
      <c r="C297" s="14"/>
      <c r="D297" s="14"/>
      <c r="E297" s="14"/>
      <c r="F297" s="28"/>
      <c r="G297" s="14"/>
      <c r="H297" s="14"/>
      <c r="I297" s="14"/>
      <c r="J297" s="14"/>
      <c r="K297" s="14"/>
      <c r="L297" s="14"/>
      <c r="M297" s="14"/>
      <c r="N297" s="14"/>
      <c r="O297" s="21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2:24" ht="15">
      <c r="B298" s="14"/>
      <c r="C298" s="14"/>
      <c r="D298" s="14"/>
      <c r="E298" s="14"/>
      <c r="F298" s="28"/>
      <c r="G298" s="14"/>
      <c r="H298" s="14"/>
      <c r="I298" s="14"/>
      <c r="J298" s="14"/>
      <c r="K298" s="14"/>
      <c r="L298" s="14"/>
      <c r="M298" s="14"/>
      <c r="N298" s="14"/>
      <c r="O298" s="21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2:24" ht="15">
      <c r="B299" s="14"/>
      <c r="C299" s="14"/>
      <c r="D299" s="14"/>
      <c r="E299" s="14"/>
      <c r="F299" s="28"/>
      <c r="G299" s="14"/>
      <c r="H299" s="14"/>
      <c r="I299" s="14"/>
      <c r="J299" s="14"/>
      <c r="K299" s="14"/>
      <c r="L299" s="14"/>
      <c r="M299" s="14"/>
      <c r="N299" s="14"/>
      <c r="O299" s="21"/>
      <c r="P299" s="14"/>
      <c r="Q299" s="14"/>
      <c r="R299" s="14"/>
      <c r="S299" s="14"/>
      <c r="T299" s="14"/>
      <c r="U299" s="14"/>
      <c r="V299" s="14"/>
      <c r="W299" s="14"/>
      <c r="X299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V66"/>
  <sheetViews>
    <sheetView zoomScalePageLayoutView="0" workbookViewId="0" topLeftCell="A37">
      <selection activeCell="G71" sqref="G71"/>
    </sheetView>
  </sheetViews>
  <sheetFormatPr defaultColWidth="11.421875" defaultRowHeight="15"/>
  <cols>
    <col min="4" max="4" width="22.8515625" style="0" customWidth="1"/>
    <col min="13" max="13" width="22.8515625" style="0" customWidth="1"/>
    <col min="16" max="16" width="19.8515625" style="0" customWidth="1"/>
  </cols>
  <sheetData>
    <row r="3" spans="2:13" ht="20.25">
      <c r="B3" s="24"/>
      <c r="C3" s="24"/>
      <c r="D3" s="167"/>
      <c r="E3" s="166"/>
      <c r="F3" s="168" t="s">
        <v>500</v>
      </c>
      <c r="G3" s="166"/>
      <c r="H3" s="166"/>
      <c r="I3" s="166"/>
      <c r="J3" s="24"/>
      <c r="K3" s="24"/>
      <c r="L3" s="24"/>
      <c r="M3" s="24"/>
    </row>
    <row r="4" spans="2:13" ht="15.75">
      <c r="B4" s="71" t="s">
        <v>244</v>
      </c>
      <c r="C4" s="24"/>
      <c r="E4" s="24"/>
      <c r="F4" s="70"/>
      <c r="G4" s="24"/>
      <c r="H4" s="24"/>
      <c r="I4" s="24"/>
      <c r="J4" s="24"/>
      <c r="K4" s="24"/>
      <c r="L4" s="24"/>
      <c r="M4" s="24"/>
    </row>
    <row r="5" spans="2:13" ht="16.5" thickBot="1">
      <c r="B5" s="71"/>
      <c r="C5" s="24"/>
      <c r="E5" s="24"/>
      <c r="F5" s="70"/>
      <c r="G5" s="24"/>
      <c r="H5" s="24"/>
      <c r="I5" s="24"/>
      <c r="J5" s="24"/>
      <c r="K5" s="24"/>
      <c r="L5" s="24"/>
      <c r="M5" s="24"/>
    </row>
    <row r="6" spans="2:22" ht="34.5" thickBot="1">
      <c r="B6" s="19" t="s">
        <v>0</v>
      </c>
      <c r="C6" s="20" t="s">
        <v>1</v>
      </c>
      <c r="D6" s="1" t="s">
        <v>234</v>
      </c>
      <c r="E6" s="2" t="s">
        <v>3</v>
      </c>
      <c r="F6" s="29" t="s">
        <v>4</v>
      </c>
      <c r="G6" s="3" t="s">
        <v>5</v>
      </c>
      <c r="H6" s="3" t="s">
        <v>6</v>
      </c>
      <c r="I6" s="2" t="s">
        <v>7</v>
      </c>
      <c r="J6" s="4" t="s">
        <v>8</v>
      </c>
      <c r="K6" s="72" t="s">
        <v>9</v>
      </c>
      <c r="L6" s="73" t="s">
        <v>10</v>
      </c>
      <c r="M6" s="2" t="s">
        <v>235</v>
      </c>
      <c r="N6" s="6" t="s">
        <v>11</v>
      </c>
      <c r="O6" s="6" t="s">
        <v>12</v>
      </c>
      <c r="P6" s="6" t="s">
        <v>13</v>
      </c>
      <c r="Q6" s="6" t="s">
        <v>0</v>
      </c>
      <c r="R6" s="2" t="s">
        <v>14</v>
      </c>
      <c r="S6" s="2" t="s">
        <v>0</v>
      </c>
      <c r="T6" s="2" t="s">
        <v>15</v>
      </c>
      <c r="U6" s="2" t="s">
        <v>16</v>
      </c>
      <c r="V6" s="69" t="s">
        <v>236</v>
      </c>
    </row>
    <row r="7" spans="2:22" ht="15">
      <c r="B7" s="36">
        <v>40666</v>
      </c>
      <c r="C7" s="9" t="s">
        <v>245</v>
      </c>
      <c r="D7" s="7" t="s">
        <v>246</v>
      </c>
      <c r="E7" s="9" t="s">
        <v>247</v>
      </c>
      <c r="F7" s="169">
        <v>630</v>
      </c>
      <c r="G7" s="9" t="s">
        <v>248</v>
      </c>
      <c r="H7" s="9" t="s">
        <v>63</v>
      </c>
      <c r="I7" s="8">
        <v>40667</v>
      </c>
      <c r="J7" s="8">
        <v>40670</v>
      </c>
      <c r="K7" s="8">
        <f>J7+8</f>
        <v>40678</v>
      </c>
      <c r="L7" s="8">
        <v>40674</v>
      </c>
      <c r="M7" s="9" t="s">
        <v>249</v>
      </c>
      <c r="N7" s="155">
        <v>469.2</v>
      </c>
      <c r="O7" s="172">
        <v>160.8</v>
      </c>
      <c r="P7" s="9">
        <v>46309908</v>
      </c>
      <c r="Q7" s="74">
        <v>40673</v>
      </c>
      <c r="R7" s="9">
        <v>20110364</v>
      </c>
      <c r="S7" s="74">
        <v>40682</v>
      </c>
      <c r="T7" s="43">
        <f>N7+O7</f>
        <v>630</v>
      </c>
      <c r="U7" s="189">
        <f>SUM(F7-T7)</f>
        <v>0</v>
      </c>
      <c r="V7" s="75" t="s">
        <v>237</v>
      </c>
    </row>
    <row r="8" spans="2:22" ht="15">
      <c r="B8" s="36">
        <v>40666</v>
      </c>
      <c r="C8" s="9" t="s">
        <v>250</v>
      </c>
      <c r="D8" s="7" t="s">
        <v>251</v>
      </c>
      <c r="E8" s="9" t="s">
        <v>247</v>
      </c>
      <c r="F8" s="169">
        <v>450</v>
      </c>
      <c r="G8" s="9" t="s">
        <v>252</v>
      </c>
      <c r="H8" s="9" t="s">
        <v>63</v>
      </c>
      <c r="I8" s="8">
        <v>40668</v>
      </c>
      <c r="J8" s="8">
        <v>40670</v>
      </c>
      <c r="K8" s="8">
        <f aca="true" t="shared" si="0" ref="K8:K42">J8+8</f>
        <v>40678</v>
      </c>
      <c r="L8" s="8">
        <v>40676</v>
      </c>
      <c r="M8" s="9" t="s">
        <v>253</v>
      </c>
      <c r="N8" s="155">
        <v>375.3</v>
      </c>
      <c r="O8" s="172">
        <v>74.7</v>
      </c>
      <c r="P8" s="9">
        <v>46309923</v>
      </c>
      <c r="Q8" s="74">
        <v>40673</v>
      </c>
      <c r="R8" s="9">
        <v>20110362</v>
      </c>
      <c r="S8" s="74">
        <v>40682</v>
      </c>
      <c r="T8" s="43">
        <f>N8+O8</f>
        <v>450</v>
      </c>
      <c r="U8" s="189">
        <f aca="true" t="shared" si="1" ref="U8:U54">SUM(F8-T8)</f>
        <v>0</v>
      </c>
      <c r="V8" s="75" t="s">
        <v>237</v>
      </c>
    </row>
    <row r="9" spans="2:22" ht="15">
      <c r="B9" s="36">
        <v>40666</v>
      </c>
      <c r="C9" s="9" t="s">
        <v>254</v>
      </c>
      <c r="D9" s="7" t="s">
        <v>255</v>
      </c>
      <c r="E9" s="9" t="s">
        <v>247</v>
      </c>
      <c r="F9" s="169">
        <v>360</v>
      </c>
      <c r="G9" s="9" t="s">
        <v>256</v>
      </c>
      <c r="H9" s="9" t="s">
        <v>63</v>
      </c>
      <c r="I9" s="8">
        <v>40668</v>
      </c>
      <c r="J9" s="8">
        <v>40669</v>
      </c>
      <c r="K9" s="8">
        <f t="shared" si="0"/>
        <v>40677</v>
      </c>
      <c r="L9" s="8">
        <v>40682</v>
      </c>
      <c r="M9" s="9" t="s">
        <v>257</v>
      </c>
      <c r="N9" s="155">
        <v>290.7</v>
      </c>
      <c r="O9" s="172">
        <v>69.3</v>
      </c>
      <c r="P9" s="9">
        <v>46309529</v>
      </c>
      <c r="Q9" s="74">
        <v>40681</v>
      </c>
      <c r="R9" s="9">
        <v>20110378</v>
      </c>
      <c r="S9" s="74">
        <v>40682</v>
      </c>
      <c r="T9" s="43">
        <f>N9+O9</f>
        <v>360</v>
      </c>
      <c r="U9" s="189">
        <f t="shared" si="1"/>
        <v>0</v>
      </c>
      <c r="V9" s="75" t="s">
        <v>237</v>
      </c>
    </row>
    <row r="10" spans="2:22" ht="15">
      <c r="B10" s="36">
        <v>40666</v>
      </c>
      <c r="C10" s="9" t="s">
        <v>258</v>
      </c>
      <c r="D10" s="7" t="s">
        <v>259</v>
      </c>
      <c r="E10" s="9" t="s">
        <v>206</v>
      </c>
      <c r="F10" s="169">
        <v>5040</v>
      </c>
      <c r="G10" s="9" t="s">
        <v>260</v>
      </c>
      <c r="H10" s="9" t="s">
        <v>261</v>
      </c>
      <c r="I10" s="8">
        <v>40667</v>
      </c>
      <c r="J10" s="8">
        <v>40694</v>
      </c>
      <c r="K10" s="8">
        <f t="shared" si="0"/>
        <v>40702</v>
      </c>
      <c r="L10" s="8">
        <v>40697</v>
      </c>
      <c r="M10" s="9" t="s">
        <v>262</v>
      </c>
      <c r="N10" s="155">
        <v>2184.8</v>
      </c>
      <c r="O10" s="172">
        <v>2855.2</v>
      </c>
      <c r="P10" s="9">
        <v>47799367</v>
      </c>
      <c r="Q10" s="74">
        <v>40697</v>
      </c>
      <c r="R10" s="9">
        <v>20110463</v>
      </c>
      <c r="S10" s="74">
        <v>40709</v>
      </c>
      <c r="T10" s="43">
        <f aca="true" t="shared" si="2" ref="T10:T54">N10+O10</f>
        <v>5040</v>
      </c>
      <c r="U10" s="189">
        <f t="shared" si="1"/>
        <v>0</v>
      </c>
      <c r="V10" s="75" t="s">
        <v>237</v>
      </c>
    </row>
    <row r="11" spans="2:22" ht="15">
      <c r="B11" s="36">
        <v>40669</v>
      </c>
      <c r="C11" s="9" t="s">
        <v>263</v>
      </c>
      <c r="D11" s="7" t="s">
        <v>19</v>
      </c>
      <c r="E11" s="9" t="s">
        <v>74</v>
      </c>
      <c r="F11" s="169">
        <v>540</v>
      </c>
      <c r="G11" s="9" t="s">
        <v>264</v>
      </c>
      <c r="H11" s="9" t="s">
        <v>22</v>
      </c>
      <c r="I11" s="8">
        <v>40672</v>
      </c>
      <c r="J11" s="8">
        <v>40674</v>
      </c>
      <c r="K11" s="8">
        <f t="shared" si="0"/>
        <v>40682</v>
      </c>
      <c r="L11" s="8">
        <v>40681</v>
      </c>
      <c r="M11" s="9" t="s">
        <v>265</v>
      </c>
      <c r="N11" s="155">
        <v>540</v>
      </c>
      <c r="O11" s="172"/>
      <c r="P11" s="9"/>
      <c r="Q11" s="74"/>
      <c r="R11" s="9"/>
      <c r="S11" s="74"/>
      <c r="T11" s="43">
        <f t="shared" si="2"/>
        <v>540</v>
      </c>
      <c r="U11" s="189">
        <f t="shared" si="1"/>
        <v>0</v>
      </c>
      <c r="V11" s="75" t="s">
        <v>237</v>
      </c>
    </row>
    <row r="12" spans="2:22" ht="15">
      <c r="B12" s="36">
        <v>40669</v>
      </c>
      <c r="C12" s="9" t="s">
        <v>266</v>
      </c>
      <c r="D12" s="7" t="s">
        <v>35</v>
      </c>
      <c r="E12" s="9" t="s">
        <v>267</v>
      </c>
      <c r="F12" s="169">
        <v>82.5</v>
      </c>
      <c r="G12" s="9" t="s">
        <v>268</v>
      </c>
      <c r="H12" s="9" t="s">
        <v>22</v>
      </c>
      <c r="I12" s="8">
        <v>40675</v>
      </c>
      <c r="J12" s="8">
        <v>40675</v>
      </c>
      <c r="K12" s="8">
        <f t="shared" si="0"/>
        <v>40683</v>
      </c>
      <c r="L12" s="8">
        <v>40682</v>
      </c>
      <c r="M12" s="9" t="s">
        <v>269</v>
      </c>
      <c r="N12" s="155">
        <v>74</v>
      </c>
      <c r="O12" s="172">
        <v>8.5</v>
      </c>
      <c r="P12" s="9">
        <v>26370444</v>
      </c>
      <c r="Q12" s="74">
        <v>40681</v>
      </c>
      <c r="R12" s="9">
        <v>20110379</v>
      </c>
      <c r="S12" s="74">
        <v>40682</v>
      </c>
      <c r="T12" s="43">
        <f t="shared" si="2"/>
        <v>82.5</v>
      </c>
      <c r="U12" s="189">
        <f t="shared" si="1"/>
        <v>0</v>
      </c>
      <c r="V12" s="75" t="s">
        <v>237</v>
      </c>
    </row>
    <row r="13" spans="2:22" ht="15">
      <c r="B13" s="38">
        <v>40669</v>
      </c>
      <c r="C13" s="23" t="s">
        <v>270</v>
      </c>
      <c r="D13" s="13" t="s">
        <v>153</v>
      </c>
      <c r="E13" s="23" t="s">
        <v>271</v>
      </c>
      <c r="F13" s="169">
        <v>630</v>
      </c>
      <c r="G13" s="23" t="s">
        <v>272</v>
      </c>
      <c r="H13" s="23" t="s">
        <v>63</v>
      </c>
      <c r="I13" s="22">
        <v>40681</v>
      </c>
      <c r="J13" s="22">
        <v>40684</v>
      </c>
      <c r="K13" s="8">
        <f t="shared" si="0"/>
        <v>40692</v>
      </c>
      <c r="L13" s="8">
        <v>40694</v>
      </c>
      <c r="M13" s="9" t="s">
        <v>273</v>
      </c>
      <c r="N13" s="155">
        <v>606.5</v>
      </c>
      <c r="O13" s="172">
        <v>23.5</v>
      </c>
      <c r="P13" s="9">
        <v>47795820</v>
      </c>
      <c r="Q13" s="74">
        <v>40693</v>
      </c>
      <c r="R13" s="9">
        <v>20110439</v>
      </c>
      <c r="S13" s="74">
        <v>40695</v>
      </c>
      <c r="T13" s="43">
        <f t="shared" si="2"/>
        <v>630</v>
      </c>
      <c r="U13" s="189">
        <f t="shared" si="1"/>
        <v>0</v>
      </c>
      <c r="V13" s="75" t="s">
        <v>237</v>
      </c>
    </row>
    <row r="14" spans="2:22" ht="15">
      <c r="B14" s="38">
        <v>40669</v>
      </c>
      <c r="C14" s="23" t="s">
        <v>274</v>
      </c>
      <c r="D14" s="13" t="s">
        <v>275</v>
      </c>
      <c r="E14" s="23" t="s">
        <v>276</v>
      </c>
      <c r="F14" s="169">
        <v>450</v>
      </c>
      <c r="G14" s="23" t="s">
        <v>277</v>
      </c>
      <c r="H14" s="23" t="s">
        <v>63</v>
      </c>
      <c r="I14" s="22">
        <v>40682</v>
      </c>
      <c r="J14" s="22">
        <v>40684</v>
      </c>
      <c r="K14" s="22">
        <f t="shared" si="0"/>
        <v>40692</v>
      </c>
      <c r="L14" s="22">
        <v>40700</v>
      </c>
      <c r="M14" s="23" t="s">
        <v>278</v>
      </c>
      <c r="N14" s="155">
        <v>450</v>
      </c>
      <c r="O14" s="172"/>
      <c r="P14" s="9"/>
      <c r="Q14" s="74"/>
      <c r="R14" s="9"/>
      <c r="S14" s="74"/>
      <c r="T14" s="43">
        <f t="shared" si="2"/>
        <v>450</v>
      </c>
      <c r="U14" s="189">
        <f t="shared" si="1"/>
        <v>0</v>
      </c>
      <c r="V14" s="75" t="s">
        <v>237</v>
      </c>
    </row>
    <row r="15" spans="2:22" ht="15">
      <c r="B15" s="38">
        <v>40669</v>
      </c>
      <c r="C15" s="23" t="s">
        <v>279</v>
      </c>
      <c r="D15" s="13" t="s">
        <v>192</v>
      </c>
      <c r="E15" s="23" t="s">
        <v>271</v>
      </c>
      <c r="F15" s="169">
        <v>375</v>
      </c>
      <c r="G15" s="23" t="s">
        <v>280</v>
      </c>
      <c r="H15" s="23" t="s">
        <v>63</v>
      </c>
      <c r="I15" s="22">
        <v>40683</v>
      </c>
      <c r="J15" s="22">
        <v>40684</v>
      </c>
      <c r="K15" s="8">
        <f t="shared" si="0"/>
        <v>40692</v>
      </c>
      <c r="L15" s="8">
        <v>40693</v>
      </c>
      <c r="M15" s="9" t="s">
        <v>281</v>
      </c>
      <c r="N15" s="155">
        <v>375</v>
      </c>
      <c r="O15" s="172">
        <v>0</v>
      </c>
      <c r="P15" s="9"/>
      <c r="Q15" s="74"/>
      <c r="R15" s="9"/>
      <c r="S15" s="74"/>
      <c r="T15" s="43">
        <f t="shared" si="2"/>
        <v>375</v>
      </c>
      <c r="U15" s="189">
        <f t="shared" si="1"/>
        <v>0</v>
      </c>
      <c r="V15" s="75" t="s">
        <v>237</v>
      </c>
    </row>
    <row r="16" spans="2:22" ht="15">
      <c r="B16" s="38">
        <v>40669</v>
      </c>
      <c r="C16" s="23" t="s">
        <v>282</v>
      </c>
      <c r="D16" s="13" t="s">
        <v>60</v>
      </c>
      <c r="E16" s="23" t="s">
        <v>283</v>
      </c>
      <c r="F16" s="169">
        <v>630</v>
      </c>
      <c r="G16" s="23" t="s">
        <v>284</v>
      </c>
      <c r="H16" s="23" t="s">
        <v>63</v>
      </c>
      <c r="I16" s="22">
        <v>40681</v>
      </c>
      <c r="J16" s="22">
        <v>40684</v>
      </c>
      <c r="K16" s="8">
        <f t="shared" si="0"/>
        <v>40692</v>
      </c>
      <c r="L16" s="8">
        <v>40688</v>
      </c>
      <c r="M16" s="9" t="s">
        <v>285</v>
      </c>
      <c r="N16" s="155">
        <v>625.58</v>
      </c>
      <c r="O16" s="172">
        <v>4.42</v>
      </c>
      <c r="P16" s="9">
        <v>46309269</v>
      </c>
      <c r="Q16" s="74">
        <v>40686</v>
      </c>
      <c r="R16" s="9">
        <v>20110438</v>
      </c>
      <c r="S16" s="74">
        <v>40695</v>
      </c>
      <c r="T16" s="43">
        <f t="shared" si="2"/>
        <v>630</v>
      </c>
      <c r="U16" s="189">
        <f t="shared" si="1"/>
        <v>0</v>
      </c>
      <c r="V16" s="75" t="s">
        <v>237</v>
      </c>
    </row>
    <row r="17" spans="2:22" ht="15">
      <c r="B17" s="38">
        <v>40669</v>
      </c>
      <c r="C17" s="23" t="s">
        <v>286</v>
      </c>
      <c r="D17" s="13" t="s">
        <v>287</v>
      </c>
      <c r="E17" s="23" t="s">
        <v>283</v>
      </c>
      <c r="F17" s="169">
        <v>450</v>
      </c>
      <c r="G17" s="23" t="s">
        <v>288</v>
      </c>
      <c r="H17" s="23" t="s">
        <v>63</v>
      </c>
      <c r="I17" s="22">
        <v>40682</v>
      </c>
      <c r="J17" s="22">
        <v>40684</v>
      </c>
      <c r="K17" s="8">
        <f t="shared" si="0"/>
        <v>40692</v>
      </c>
      <c r="L17" s="8">
        <v>40689</v>
      </c>
      <c r="M17" s="9" t="s">
        <v>289</v>
      </c>
      <c r="N17" s="155">
        <v>316.4</v>
      </c>
      <c r="O17" s="172">
        <v>133.6</v>
      </c>
      <c r="P17" s="9">
        <v>46717506</v>
      </c>
      <c r="Q17" s="74">
        <v>40689</v>
      </c>
      <c r="R17" s="9">
        <v>20110437</v>
      </c>
      <c r="S17" s="74">
        <v>40695</v>
      </c>
      <c r="T17" s="43">
        <f t="shared" si="2"/>
        <v>450</v>
      </c>
      <c r="U17" s="189">
        <f t="shared" si="1"/>
        <v>0</v>
      </c>
      <c r="V17" s="75" t="s">
        <v>237</v>
      </c>
    </row>
    <row r="18" spans="2:22" ht="15">
      <c r="B18" s="36">
        <v>40669</v>
      </c>
      <c r="C18" s="9" t="s">
        <v>290</v>
      </c>
      <c r="D18" s="7" t="s">
        <v>291</v>
      </c>
      <c r="E18" s="9" t="s">
        <v>61</v>
      </c>
      <c r="F18" s="169">
        <v>630</v>
      </c>
      <c r="G18" s="9" t="s">
        <v>292</v>
      </c>
      <c r="H18" s="9" t="s">
        <v>63</v>
      </c>
      <c r="I18" s="8">
        <v>40674</v>
      </c>
      <c r="J18" s="8">
        <v>40677</v>
      </c>
      <c r="K18" s="8">
        <f t="shared" si="0"/>
        <v>40685</v>
      </c>
      <c r="L18" s="8">
        <v>40686</v>
      </c>
      <c r="M18" s="9" t="s">
        <v>293</v>
      </c>
      <c r="N18" s="155">
        <v>460</v>
      </c>
      <c r="O18" s="172">
        <v>170</v>
      </c>
      <c r="P18" s="9">
        <v>47799015</v>
      </c>
      <c r="Q18" s="74">
        <v>40686</v>
      </c>
      <c r="R18" s="9">
        <v>20110464</v>
      </c>
      <c r="S18" s="74">
        <v>40709</v>
      </c>
      <c r="T18" s="43">
        <f t="shared" si="2"/>
        <v>630</v>
      </c>
      <c r="U18" s="189">
        <f t="shared" si="1"/>
        <v>0</v>
      </c>
      <c r="V18" s="75" t="s">
        <v>237</v>
      </c>
    </row>
    <row r="19" spans="2:22" ht="15">
      <c r="B19" s="36">
        <v>40669</v>
      </c>
      <c r="C19" s="9" t="s">
        <v>294</v>
      </c>
      <c r="D19" s="7" t="s">
        <v>295</v>
      </c>
      <c r="E19" s="9" t="s">
        <v>61</v>
      </c>
      <c r="F19" s="169">
        <v>360</v>
      </c>
      <c r="G19" s="9" t="s">
        <v>296</v>
      </c>
      <c r="H19" s="9" t="s">
        <v>63</v>
      </c>
      <c r="I19" s="8">
        <v>40675</v>
      </c>
      <c r="J19" s="8">
        <v>40676</v>
      </c>
      <c r="K19" s="8">
        <f t="shared" si="0"/>
        <v>40684</v>
      </c>
      <c r="L19" s="8">
        <v>40687</v>
      </c>
      <c r="M19" s="9" t="s">
        <v>297</v>
      </c>
      <c r="N19" s="155">
        <v>295</v>
      </c>
      <c r="O19" s="172">
        <v>65</v>
      </c>
      <c r="P19" s="9">
        <v>46309694</v>
      </c>
      <c r="Q19" s="74">
        <v>40683</v>
      </c>
      <c r="R19" s="9">
        <v>20110436</v>
      </c>
      <c r="S19" s="74">
        <v>40695</v>
      </c>
      <c r="T19" s="43">
        <f t="shared" si="2"/>
        <v>360</v>
      </c>
      <c r="U19" s="189">
        <f t="shared" si="1"/>
        <v>0</v>
      </c>
      <c r="V19" s="75" t="s">
        <v>237</v>
      </c>
    </row>
    <row r="20" spans="2:22" ht="15">
      <c r="B20" s="36">
        <v>40669</v>
      </c>
      <c r="C20" s="9" t="s">
        <v>298</v>
      </c>
      <c r="D20" s="7" t="s">
        <v>299</v>
      </c>
      <c r="E20" s="9" t="s">
        <v>26</v>
      </c>
      <c r="F20" s="169">
        <v>450</v>
      </c>
      <c r="G20" s="9" t="s">
        <v>300</v>
      </c>
      <c r="H20" s="9" t="s">
        <v>63</v>
      </c>
      <c r="I20" s="8">
        <v>40675</v>
      </c>
      <c r="J20" s="8">
        <v>40677</v>
      </c>
      <c r="K20" s="8">
        <f t="shared" si="0"/>
        <v>40685</v>
      </c>
      <c r="L20" s="8">
        <v>40690</v>
      </c>
      <c r="M20" s="9" t="s">
        <v>301</v>
      </c>
      <c r="N20" s="155">
        <v>412.5</v>
      </c>
      <c r="O20" s="172">
        <v>37.5</v>
      </c>
      <c r="P20" s="9">
        <v>47799248</v>
      </c>
      <c r="Q20" s="74">
        <v>40687</v>
      </c>
      <c r="R20" s="9">
        <v>20110435</v>
      </c>
      <c r="S20" s="74">
        <v>40695</v>
      </c>
      <c r="T20" s="43">
        <f t="shared" si="2"/>
        <v>450</v>
      </c>
      <c r="U20" s="189">
        <f t="shared" si="1"/>
        <v>0</v>
      </c>
      <c r="V20" s="75" t="s">
        <v>237</v>
      </c>
    </row>
    <row r="21" spans="2:22" ht="15">
      <c r="B21" s="36">
        <v>40669</v>
      </c>
      <c r="C21" s="9" t="s">
        <v>302</v>
      </c>
      <c r="D21" s="7" t="s">
        <v>303</v>
      </c>
      <c r="E21" s="9" t="s">
        <v>26</v>
      </c>
      <c r="F21" s="169">
        <v>450</v>
      </c>
      <c r="G21" s="9" t="s">
        <v>304</v>
      </c>
      <c r="H21" s="9" t="s">
        <v>63</v>
      </c>
      <c r="I21" s="8">
        <v>40675</v>
      </c>
      <c r="J21" s="8">
        <v>40677</v>
      </c>
      <c r="K21" s="8">
        <f t="shared" si="0"/>
        <v>40685</v>
      </c>
      <c r="L21" s="8">
        <v>40687</v>
      </c>
      <c r="M21" s="9" t="s">
        <v>305</v>
      </c>
      <c r="N21" s="155">
        <v>415</v>
      </c>
      <c r="O21" s="172">
        <v>35</v>
      </c>
      <c r="P21" s="9">
        <v>46822672</v>
      </c>
      <c r="Q21" s="74">
        <v>40687</v>
      </c>
      <c r="R21" s="9">
        <v>20110434</v>
      </c>
      <c r="S21" s="74">
        <v>40695</v>
      </c>
      <c r="T21" s="43">
        <f t="shared" si="2"/>
        <v>450</v>
      </c>
      <c r="U21" s="189">
        <f t="shared" si="1"/>
        <v>0</v>
      </c>
      <c r="V21" s="75" t="s">
        <v>237</v>
      </c>
    </row>
    <row r="22" spans="2:22" ht="15">
      <c r="B22" s="36">
        <v>40669</v>
      </c>
      <c r="C22" s="9" t="s">
        <v>306</v>
      </c>
      <c r="D22" s="7" t="s">
        <v>73</v>
      </c>
      <c r="E22" s="9" t="s">
        <v>26</v>
      </c>
      <c r="F22" s="169">
        <v>630</v>
      </c>
      <c r="G22" s="9" t="s">
        <v>307</v>
      </c>
      <c r="H22" s="9" t="s">
        <v>63</v>
      </c>
      <c r="I22" s="8">
        <v>40674</v>
      </c>
      <c r="J22" s="8">
        <v>40677</v>
      </c>
      <c r="K22" s="8">
        <f t="shared" si="0"/>
        <v>40685</v>
      </c>
      <c r="L22" s="8">
        <v>40681</v>
      </c>
      <c r="M22" s="9" t="s">
        <v>308</v>
      </c>
      <c r="N22" s="155">
        <v>579.83</v>
      </c>
      <c r="O22" s="172">
        <v>50.17</v>
      </c>
      <c r="P22" s="9">
        <v>46309506</v>
      </c>
      <c r="Q22" s="74">
        <v>40681</v>
      </c>
      <c r="R22" s="9">
        <v>20110381</v>
      </c>
      <c r="S22" s="74">
        <v>40682</v>
      </c>
      <c r="T22" s="43">
        <f t="shared" si="2"/>
        <v>630</v>
      </c>
      <c r="U22" s="189">
        <f t="shared" si="1"/>
        <v>0</v>
      </c>
      <c r="V22" s="75" t="s">
        <v>237</v>
      </c>
    </row>
    <row r="23" spans="2:22" ht="15">
      <c r="B23" s="36">
        <v>40669</v>
      </c>
      <c r="C23" s="9" t="s">
        <v>309</v>
      </c>
      <c r="D23" s="7" t="s">
        <v>310</v>
      </c>
      <c r="E23" s="9" t="s">
        <v>311</v>
      </c>
      <c r="F23" s="169">
        <v>270</v>
      </c>
      <c r="G23" s="9" t="s">
        <v>312</v>
      </c>
      <c r="H23" s="9" t="s">
        <v>63</v>
      </c>
      <c r="I23" s="8">
        <v>40675</v>
      </c>
      <c r="J23" s="8">
        <v>40676</v>
      </c>
      <c r="K23" s="8">
        <f t="shared" si="0"/>
        <v>40684</v>
      </c>
      <c r="L23" s="8">
        <v>40682</v>
      </c>
      <c r="M23" s="9" t="s">
        <v>313</v>
      </c>
      <c r="N23" s="155">
        <v>222</v>
      </c>
      <c r="O23" s="172">
        <v>48</v>
      </c>
      <c r="P23" s="9">
        <v>26370446</v>
      </c>
      <c r="Q23" s="74">
        <v>40681</v>
      </c>
      <c r="R23" s="9">
        <v>20110380</v>
      </c>
      <c r="S23" s="74">
        <v>40682</v>
      </c>
      <c r="T23" s="43">
        <f t="shared" si="2"/>
        <v>270</v>
      </c>
      <c r="U23" s="189">
        <f t="shared" si="1"/>
        <v>0</v>
      </c>
      <c r="V23" s="75" t="s">
        <v>237</v>
      </c>
    </row>
    <row r="24" spans="2:22" ht="15">
      <c r="B24" s="38">
        <v>40669</v>
      </c>
      <c r="C24" s="23" t="s">
        <v>314</v>
      </c>
      <c r="D24" s="13" t="s">
        <v>315</v>
      </c>
      <c r="E24" s="23" t="s">
        <v>206</v>
      </c>
      <c r="F24" s="169">
        <v>270</v>
      </c>
      <c r="G24" s="23" t="s">
        <v>316</v>
      </c>
      <c r="H24" s="23" t="s">
        <v>63</v>
      </c>
      <c r="I24" s="22">
        <v>40682</v>
      </c>
      <c r="J24" s="22">
        <v>40684</v>
      </c>
      <c r="K24" s="8">
        <f t="shared" si="0"/>
        <v>40692</v>
      </c>
      <c r="L24" s="8">
        <v>40687</v>
      </c>
      <c r="M24" s="9" t="s">
        <v>317</v>
      </c>
      <c r="N24" s="155">
        <v>270</v>
      </c>
      <c r="O24" s="172"/>
      <c r="P24" s="9"/>
      <c r="Q24" s="74"/>
      <c r="R24" s="9"/>
      <c r="S24" s="74"/>
      <c r="T24" s="43">
        <f t="shared" si="2"/>
        <v>270</v>
      </c>
      <c r="U24" s="189">
        <f t="shared" si="1"/>
        <v>0</v>
      </c>
      <c r="V24" s="75" t="s">
        <v>237</v>
      </c>
    </row>
    <row r="25" spans="2:22" ht="15">
      <c r="B25" s="38">
        <v>40669</v>
      </c>
      <c r="C25" s="23" t="s">
        <v>318</v>
      </c>
      <c r="D25" s="13" t="s">
        <v>251</v>
      </c>
      <c r="E25" s="23" t="s">
        <v>206</v>
      </c>
      <c r="F25" s="169">
        <v>270</v>
      </c>
      <c r="G25" s="23" t="s">
        <v>319</v>
      </c>
      <c r="H25" s="23" t="s">
        <v>63</v>
      </c>
      <c r="I25" s="22">
        <v>40682</v>
      </c>
      <c r="J25" s="22">
        <v>40683</v>
      </c>
      <c r="K25" s="8">
        <f t="shared" si="0"/>
        <v>40691</v>
      </c>
      <c r="L25" s="8">
        <v>40687</v>
      </c>
      <c r="M25" s="9" t="s">
        <v>320</v>
      </c>
      <c r="N25" s="155">
        <v>228.7</v>
      </c>
      <c r="O25" s="172">
        <v>41.3</v>
      </c>
      <c r="P25" s="9">
        <v>47799020</v>
      </c>
      <c r="Q25" s="74">
        <v>40686</v>
      </c>
      <c r="R25" s="9">
        <v>20110433</v>
      </c>
      <c r="S25" s="74">
        <v>40695</v>
      </c>
      <c r="T25" s="43">
        <f t="shared" si="2"/>
        <v>270</v>
      </c>
      <c r="U25" s="189">
        <f t="shared" si="1"/>
        <v>0</v>
      </c>
      <c r="V25" s="75" t="s">
        <v>237</v>
      </c>
    </row>
    <row r="26" spans="2:22" ht="15">
      <c r="B26" s="178">
        <v>40669</v>
      </c>
      <c r="C26" s="179" t="s">
        <v>321</v>
      </c>
      <c r="D26" s="180" t="s">
        <v>322</v>
      </c>
      <c r="E26" s="179" t="s">
        <v>283</v>
      </c>
      <c r="F26" s="181">
        <v>270</v>
      </c>
      <c r="G26" s="179" t="s">
        <v>323</v>
      </c>
      <c r="H26" s="179" t="s">
        <v>63</v>
      </c>
      <c r="I26" s="182">
        <v>40682</v>
      </c>
      <c r="J26" s="182">
        <v>40684</v>
      </c>
      <c r="K26" s="182">
        <f t="shared" si="0"/>
        <v>40692</v>
      </c>
      <c r="L26" s="182">
        <v>40689</v>
      </c>
      <c r="M26" s="179" t="s">
        <v>289</v>
      </c>
      <c r="N26" s="183">
        <v>152.95</v>
      </c>
      <c r="O26" s="183">
        <v>117.05</v>
      </c>
      <c r="P26" s="179">
        <v>47795600</v>
      </c>
      <c r="Q26" s="184">
        <v>40689</v>
      </c>
      <c r="R26" s="179">
        <v>20110432</v>
      </c>
      <c r="S26" s="184">
        <v>40695</v>
      </c>
      <c r="T26" s="185">
        <f t="shared" si="2"/>
        <v>270</v>
      </c>
      <c r="U26" s="189">
        <f t="shared" si="1"/>
        <v>0</v>
      </c>
      <c r="V26" s="186" t="s">
        <v>237</v>
      </c>
    </row>
    <row r="27" spans="2:22" ht="15">
      <c r="B27" s="38">
        <v>40669</v>
      </c>
      <c r="C27" s="23" t="s">
        <v>324</v>
      </c>
      <c r="D27" s="13" t="s">
        <v>325</v>
      </c>
      <c r="E27" s="23" t="s">
        <v>74</v>
      </c>
      <c r="F27" s="169">
        <v>270</v>
      </c>
      <c r="G27" s="23" t="s">
        <v>326</v>
      </c>
      <c r="H27" s="23" t="s">
        <v>63</v>
      </c>
      <c r="I27" s="22">
        <v>40683</v>
      </c>
      <c r="J27" s="22">
        <v>40684</v>
      </c>
      <c r="K27" s="8">
        <f t="shared" si="0"/>
        <v>40692</v>
      </c>
      <c r="L27" s="8">
        <v>40693</v>
      </c>
      <c r="M27" s="9" t="s">
        <v>327</v>
      </c>
      <c r="N27" s="155">
        <v>214</v>
      </c>
      <c r="O27" s="172">
        <v>56</v>
      </c>
      <c r="P27" s="9">
        <v>47795743</v>
      </c>
      <c r="Q27" s="74">
        <v>40693</v>
      </c>
      <c r="R27" s="9">
        <v>20110430</v>
      </c>
      <c r="S27" s="74">
        <v>40695</v>
      </c>
      <c r="T27" s="43">
        <f t="shared" si="2"/>
        <v>270</v>
      </c>
      <c r="U27" s="189">
        <f t="shared" si="1"/>
        <v>0</v>
      </c>
      <c r="V27" s="75" t="s">
        <v>237</v>
      </c>
    </row>
    <row r="28" spans="2:22" ht="15">
      <c r="B28" s="38">
        <v>40669</v>
      </c>
      <c r="C28" s="23" t="s">
        <v>328</v>
      </c>
      <c r="D28" s="13" t="s">
        <v>149</v>
      </c>
      <c r="E28" s="23" t="s">
        <v>74</v>
      </c>
      <c r="F28" s="169">
        <v>180</v>
      </c>
      <c r="G28" s="23" t="s">
        <v>329</v>
      </c>
      <c r="H28" s="23" t="s">
        <v>63</v>
      </c>
      <c r="I28" s="22">
        <v>40683</v>
      </c>
      <c r="J28" s="22">
        <v>40683</v>
      </c>
      <c r="K28" s="8">
        <f t="shared" si="0"/>
        <v>40691</v>
      </c>
      <c r="L28" s="8">
        <v>40693</v>
      </c>
      <c r="M28" s="9" t="s">
        <v>330</v>
      </c>
      <c r="N28" s="155">
        <v>180</v>
      </c>
      <c r="O28" s="172">
        <v>0</v>
      </c>
      <c r="P28" s="9"/>
      <c r="Q28" s="74"/>
      <c r="R28" s="9"/>
      <c r="S28" s="74"/>
      <c r="T28" s="43">
        <f t="shared" si="2"/>
        <v>180</v>
      </c>
      <c r="U28" s="189">
        <f t="shared" si="1"/>
        <v>0</v>
      </c>
      <c r="V28" s="75" t="s">
        <v>237</v>
      </c>
    </row>
    <row r="29" spans="2:22" ht="15">
      <c r="B29" s="38">
        <v>40669</v>
      </c>
      <c r="C29" s="23" t="s">
        <v>331</v>
      </c>
      <c r="D29" s="13" t="s">
        <v>332</v>
      </c>
      <c r="E29" s="23" t="s">
        <v>20</v>
      </c>
      <c r="F29" s="169">
        <v>180</v>
      </c>
      <c r="G29" s="23" t="s">
        <v>333</v>
      </c>
      <c r="H29" s="23" t="s">
        <v>63</v>
      </c>
      <c r="I29" s="22">
        <v>40681</v>
      </c>
      <c r="J29" s="22">
        <v>40681</v>
      </c>
      <c r="K29" s="8">
        <f t="shared" si="0"/>
        <v>40689</v>
      </c>
      <c r="L29" s="8">
        <v>40693</v>
      </c>
      <c r="M29" s="9" t="s">
        <v>330</v>
      </c>
      <c r="N29" s="155">
        <v>180</v>
      </c>
      <c r="O29" s="172">
        <v>0</v>
      </c>
      <c r="P29" s="9"/>
      <c r="Q29" s="74"/>
      <c r="R29" s="9"/>
      <c r="S29" s="74"/>
      <c r="T29" s="43">
        <f t="shared" si="2"/>
        <v>180</v>
      </c>
      <c r="U29" s="189">
        <f t="shared" si="1"/>
        <v>0</v>
      </c>
      <c r="V29" s="75" t="s">
        <v>237</v>
      </c>
    </row>
    <row r="30" spans="2:22" ht="15">
      <c r="B30" s="38">
        <v>40669</v>
      </c>
      <c r="C30" s="23" t="s">
        <v>334</v>
      </c>
      <c r="D30" s="13" t="s">
        <v>335</v>
      </c>
      <c r="E30" s="23" t="s">
        <v>20</v>
      </c>
      <c r="F30" s="169">
        <v>180</v>
      </c>
      <c r="G30" s="23" t="s">
        <v>336</v>
      </c>
      <c r="H30" s="23" t="s">
        <v>63</v>
      </c>
      <c r="I30" s="22">
        <v>40681</v>
      </c>
      <c r="J30" s="22">
        <v>40681</v>
      </c>
      <c r="K30" s="8">
        <f t="shared" si="0"/>
        <v>40689</v>
      </c>
      <c r="L30" s="8">
        <v>40693</v>
      </c>
      <c r="M30" s="9" t="s">
        <v>330</v>
      </c>
      <c r="N30" s="155">
        <v>174.5</v>
      </c>
      <c r="O30" s="172">
        <v>5.5</v>
      </c>
      <c r="P30" s="9">
        <v>47795732</v>
      </c>
      <c r="Q30" s="74">
        <v>40693</v>
      </c>
      <c r="R30" s="9">
        <v>20110431</v>
      </c>
      <c r="S30" s="74">
        <v>40695</v>
      </c>
      <c r="T30" s="43">
        <f t="shared" si="2"/>
        <v>180</v>
      </c>
      <c r="U30" s="189">
        <f t="shared" si="1"/>
        <v>0</v>
      </c>
      <c r="V30" s="75" t="s">
        <v>237</v>
      </c>
    </row>
    <row r="31" spans="2:22" ht="15">
      <c r="B31" s="38">
        <v>40669</v>
      </c>
      <c r="C31" s="23" t="s">
        <v>337</v>
      </c>
      <c r="D31" s="13" t="s">
        <v>338</v>
      </c>
      <c r="E31" s="23" t="s">
        <v>283</v>
      </c>
      <c r="F31" s="169">
        <v>270</v>
      </c>
      <c r="G31" s="23" t="s">
        <v>339</v>
      </c>
      <c r="H31" s="23" t="s">
        <v>63</v>
      </c>
      <c r="I31" s="22">
        <v>40682</v>
      </c>
      <c r="J31" s="22">
        <v>40684</v>
      </c>
      <c r="K31" s="8">
        <f t="shared" si="0"/>
        <v>40692</v>
      </c>
      <c r="L31" s="8">
        <v>40693</v>
      </c>
      <c r="M31" s="9" t="s">
        <v>340</v>
      </c>
      <c r="N31" s="155">
        <v>213.82</v>
      </c>
      <c r="O31" s="172">
        <v>56.18</v>
      </c>
      <c r="P31" s="9">
        <v>47795738</v>
      </c>
      <c r="Q31" s="74">
        <v>40693</v>
      </c>
      <c r="R31" s="9">
        <v>20110429</v>
      </c>
      <c r="S31" s="74">
        <v>40695</v>
      </c>
      <c r="T31" s="43">
        <f t="shared" si="2"/>
        <v>270</v>
      </c>
      <c r="U31" s="189">
        <f t="shared" si="1"/>
        <v>0</v>
      </c>
      <c r="V31" s="75" t="s">
        <v>237</v>
      </c>
    </row>
    <row r="32" spans="2:22" ht="15">
      <c r="B32" s="38">
        <v>40669</v>
      </c>
      <c r="C32" s="23" t="s">
        <v>341</v>
      </c>
      <c r="D32" s="13" t="s">
        <v>137</v>
      </c>
      <c r="E32" s="23" t="s">
        <v>40</v>
      </c>
      <c r="F32" s="169">
        <v>210</v>
      </c>
      <c r="G32" s="23">
        <v>1375</v>
      </c>
      <c r="H32" s="23">
        <v>22</v>
      </c>
      <c r="I32" s="22">
        <v>40683</v>
      </c>
      <c r="J32" s="22">
        <v>40683</v>
      </c>
      <c r="K32" s="8">
        <f t="shared" si="0"/>
        <v>40691</v>
      </c>
      <c r="L32" s="8">
        <v>40690</v>
      </c>
      <c r="M32" s="9" t="s">
        <v>342</v>
      </c>
      <c r="N32" s="155">
        <v>210</v>
      </c>
      <c r="O32" s="172">
        <v>0</v>
      </c>
      <c r="P32" s="9"/>
      <c r="Q32" s="74"/>
      <c r="R32" s="9"/>
      <c r="S32" s="74"/>
      <c r="T32" s="43">
        <f t="shared" si="2"/>
        <v>210</v>
      </c>
      <c r="U32" s="189">
        <f t="shared" si="1"/>
        <v>0</v>
      </c>
      <c r="V32" s="75" t="s">
        <v>237</v>
      </c>
    </row>
    <row r="33" spans="2:22" ht="15">
      <c r="B33" s="38">
        <v>40669</v>
      </c>
      <c r="C33" s="23" t="s">
        <v>343</v>
      </c>
      <c r="D33" s="13" t="s">
        <v>344</v>
      </c>
      <c r="E33" s="23" t="s">
        <v>40</v>
      </c>
      <c r="F33" s="169">
        <v>270</v>
      </c>
      <c r="G33" s="23" t="s">
        <v>345</v>
      </c>
      <c r="H33" s="23" t="s">
        <v>63</v>
      </c>
      <c r="I33" s="22">
        <v>40683</v>
      </c>
      <c r="J33" s="22">
        <v>40684</v>
      </c>
      <c r="K33" s="8">
        <f t="shared" si="0"/>
        <v>40692</v>
      </c>
      <c r="L33" s="8">
        <v>40687</v>
      </c>
      <c r="M33" s="9" t="s">
        <v>346</v>
      </c>
      <c r="N33" s="155">
        <v>270</v>
      </c>
      <c r="O33" s="172"/>
      <c r="P33" s="9"/>
      <c r="Q33" s="74"/>
      <c r="R33" s="9"/>
      <c r="S33" s="74"/>
      <c r="T33" s="43">
        <f t="shared" si="2"/>
        <v>270</v>
      </c>
      <c r="U33" s="189">
        <f t="shared" si="1"/>
        <v>0</v>
      </c>
      <c r="V33" s="75" t="s">
        <v>237</v>
      </c>
    </row>
    <row r="34" spans="2:22" ht="15">
      <c r="B34" s="38">
        <v>40669</v>
      </c>
      <c r="C34" s="23" t="s">
        <v>347</v>
      </c>
      <c r="D34" s="13" t="s">
        <v>348</v>
      </c>
      <c r="E34" s="23" t="s">
        <v>46</v>
      </c>
      <c r="F34" s="169">
        <v>180</v>
      </c>
      <c r="G34" s="23" t="s">
        <v>349</v>
      </c>
      <c r="H34" s="23" t="s">
        <v>63</v>
      </c>
      <c r="I34" s="22">
        <v>40676</v>
      </c>
      <c r="J34" s="22">
        <v>40676</v>
      </c>
      <c r="K34" s="8">
        <f t="shared" si="0"/>
        <v>40684</v>
      </c>
      <c r="L34" s="8">
        <v>40687</v>
      </c>
      <c r="M34" s="9" t="s">
        <v>350</v>
      </c>
      <c r="N34" s="155">
        <v>180</v>
      </c>
      <c r="O34" s="172"/>
      <c r="P34" s="9"/>
      <c r="Q34" s="74"/>
      <c r="R34" s="9"/>
      <c r="S34" s="74"/>
      <c r="T34" s="43">
        <f t="shared" si="2"/>
        <v>180</v>
      </c>
      <c r="U34" s="189">
        <f t="shared" si="1"/>
        <v>0</v>
      </c>
      <c r="V34" s="75" t="s">
        <v>237</v>
      </c>
    </row>
    <row r="35" spans="2:22" ht="15">
      <c r="B35" s="36">
        <v>40672</v>
      </c>
      <c r="C35" s="9" t="s">
        <v>351</v>
      </c>
      <c r="D35" s="7" t="s">
        <v>315</v>
      </c>
      <c r="E35" s="9" t="s">
        <v>311</v>
      </c>
      <c r="F35" s="169">
        <v>270</v>
      </c>
      <c r="G35" s="9" t="s">
        <v>352</v>
      </c>
      <c r="H35" s="9" t="s">
        <v>63</v>
      </c>
      <c r="I35" s="8">
        <v>40675</v>
      </c>
      <c r="J35" s="8">
        <v>40676</v>
      </c>
      <c r="K35" s="8">
        <f t="shared" si="0"/>
        <v>40684</v>
      </c>
      <c r="L35" s="8">
        <v>40679</v>
      </c>
      <c r="M35" s="9" t="s">
        <v>353</v>
      </c>
      <c r="N35" s="155">
        <v>270</v>
      </c>
      <c r="O35" s="172">
        <v>0</v>
      </c>
      <c r="P35" s="9"/>
      <c r="Q35" s="74"/>
      <c r="R35" s="9"/>
      <c r="S35" s="74"/>
      <c r="T35" s="43">
        <f t="shared" si="2"/>
        <v>270</v>
      </c>
      <c r="U35" s="189">
        <f t="shared" si="1"/>
        <v>0</v>
      </c>
      <c r="V35" s="75" t="s">
        <v>237</v>
      </c>
    </row>
    <row r="36" spans="2:22" ht="15">
      <c r="B36" s="38">
        <v>40672</v>
      </c>
      <c r="C36" s="23" t="s">
        <v>354</v>
      </c>
      <c r="D36" s="13" t="s">
        <v>355</v>
      </c>
      <c r="E36" s="23" t="s">
        <v>61</v>
      </c>
      <c r="F36" s="169">
        <v>270</v>
      </c>
      <c r="G36" s="23" t="s">
        <v>356</v>
      </c>
      <c r="H36" s="23" t="s">
        <v>63</v>
      </c>
      <c r="I36" s="22">
        <v>40676</v>
      </c>
      <c r="J36" s="22">
        <v>40677</v>
      </c>
      <c r="K36" s="8">
        <f t="shared" si="0"/>
        <v>40685</v>
      </c>
      <c r="L36" s="8">
        <v>40687</v>
      </c>
      <c r="M36" s="9" t="s">
        <v>357</v>
      </c>
      <c r="N36" s="155">
        <v>261</v>
      </c>
      <c r="O36" s="172">
        <v>9</v>
      </c>
      <c r="P36" s="9">
        <v>46719569</v>
      </c>
      <c r="Q36" s="74">
        <v>40687</v>
      </c>
      <c r="R36" s="9">
        <v>20110428</v>
      </c>
      <c r="S36" s="74">
        <v>40695</v>
      </c>
      <c r="T36" s="43">
        <f t="shared" si="2"/>
        <v>270</v>
      </c>
      <c r="U36" s="189">
        <f t="shared" si="1"/>
        <v>0</v>
      </c>
      <c r="V36" s="75" t="s">
        <v>237</v>
      </c>
    </row>
    <row r="37" spans="2:22" ht="15">
      <c r="B37" s="38">
        <v>40672</v>
      </c>
      <c r="C37" s="23" t="s">
        <v>358</v>
      </c>
      <c r="D37" s="13" t="s">
        <v>332</v>
      </c>
      <c r="E37" s="23" t="s">
        <v>46</v>
      </c>
      <c r="F37" s="169">
        <v>180</v>
      </c>
      <c r="G37" s="23" t="s">
        <v>359</v>
      </c>
      <c r="H37" s="23" t="s">
        <v>63</v>
      </c>
      <c r="I37" s="22">
        <v>40676</v>
      </c>
      <c r="J37" s="22">
        <v>40676</v>
      </c>
      <c r="K37" s="8">
        <f t="shared" si="0"/>
        <v>40684</v>
      </c>
      <c r="L37" s="8">
        <v>40687</v>
      </c>
      <c r="M37" s="9" t="s">
        <v>350</v>
      </c>
      <c r="N37" s="155">
        <v>180</v>
      </c>
      <c r="O37" s="172"/>
      <c r="P37" s="9"/>
      <c r="Q37" s="74"/>
      <c r="R37" s="9"/>
      <c r="S37" s="74"/>
      <c r="T37" s="43">
        <f t="shared" si="2"/>
        <v>180</v>
      </c>
      <c r="U37" s="189">
        <f t="shared" si="1"/>
        <v>0</v>
      </c>
      <c r="V37" s="75" t="s">
        <v>237</v>
      </c>
    </row>
    <row r="38" spans="2:22" ht="15">
      <c r="B38" s="36">
        <v>40672</v>
      </c>
      <c r="C38" s="9" t="s">
        <v>360</v>
      </c>
      <c r="D38" s="7" t="s">
        <v>361</v>
      </c>
      <c r="E38" s="9" t="s">
        <v>31</v>
      </c>
      <c r="F38" s="169">
        <v>180</v>
      </c>
      <c r="G38" s="9" t="s">
        <v>362</v>
      </c>
      <c r="H38" s="9" t="s">
        <v>63</v>
      </c>
      <c r="I38" s="8">
        <v>40676</v>
      </c>
      <c r="J38" s="8">
        <v>40676</v>
      </c>
      <c r="K38" s="8">
        <f t="shared" si="0"/>
        <v>40684</v>
      </c>
      <c r="L38" s="8">
        <v>40718</v>
      </c>
      <c r="M38" s="9" t="s">
        <v>363</v>
      </c>
      <c r="N38" s="155">
        <v>180</v>
      </c>
      <c r="O38" s="172"/>
      <c r="P38" s="9"/>
      <c r="Q38" s="74"/>
      <c r="R38" s="9"/>
      <c r="S38" s="74"/>
      <c r="T38" s="43">
        <f t="shared" si="2"/>
        <v>180</v>
      </c>
      <c r="U38" s="189">
        <f t="shared" si="1"/>
        <v>0</v>
      </c>
      <c r="V38" s="75" t="s">
        <v>237</v>
      </c>
    </row>
    <row r="39" spans="2:22" ht="15">
      <c r="B39" s="38">
        <v>40672</v>
      </c>
      <c r="C39" s="23" t="s">
        <v>364</v>
      </c>
      <c r="D39" s="13" t="s">
        <v>344</v>
      </c>
      <c r="E39" s="23" t="s">
        <v>61</v>
      </c>
      <c r="F39" s="169">
        <v>270</v>
      </c>
      <c r="G39" s="23" t="s">
        <v>365</v>
      </c>
      <c r="H39" s="23" t="s">
        <v>63</v>
      </c>
      <c r="I39" s="22">
        <v>40676</v>
      </c>
      <c r="J39" s="22">
        <v>40677</v>
      </c>
      <c r="K39" s="8">
        <f t="shared" si="0"/>
        <v>40685</v>
      </c>
      <c r="L39" s="8">
        <v>40681</v>
      </c>
      <c r="M39" s="9" t="s">
        <v>366</v>
      </c>
      <c r="N39" s="155">
        <v>270</v>
      </c>
      <c r="O39" s="172"/>
      <c r="P39" s="9"/>
      <c r="Q39" s="74"/>
      <c r="R39" s="9"/>
      <c r="S39" s="74"/>
      <c r="T39" s="43">
        <f t="shared" si="2"/>
        <v>270</v>
      </c>
      <c r="U39" s="189">
        <f t="shared" si="1"/>
        <v>0</v>
      </c>
      <c r="V39" s="75" t="s">
        <v>237</v>
      </c>
    </row>
    <row r="40" spans="2:22" ht="15">
      <c r="B40" s="38">
        <v>40672</v>
      </c>
      <c r="C40" s="23" t="s">
        <v>367</v>
      </c>
      <c r="D40" s="13" t="s">
        <v>325</v>
      </c>
      <c r="E40" s="23" t="s">
        <v>31</v>
      </c>
      <c r="F40" s="169">
        <v>270</v>
      </c>
      <c r="G40" s="23" t="s">
        <v>368</v>
      </c>
      <c r="H40" s="23" t="s">
        <v>63</v>
      </c>
      <c r="I40" s="22">
        <v>40676</v>
      </c>
      <c r="J40" s="22">
        <v>40677</v>
      </c>
      <c r="K40" s="8">
        <f t="shared" si="0"/>
        <v>40685</v>
      </c>
      <c r="L40" s="8">
        <v>40687</v>
      </c>
      <c r="M40" s="9" t="s">
        <v>369</v>
      </c>
      <c r="N40" s="155">
        <v>257</v>
      </c>
      <c r="O40" s="172">
        <v>13</v>
      </c>
      <c r="P40" s="9">
        <v>46314415</v>
      </c>
      <c r="Q40" s="74">
        <v>40686</v>
      </c>
      <c r="R40" s="9">
        <v>20110427</v>
      </c>
      <c r="S40" s="74">
        <v>40695</v>
      </c>
      <c r="T40" s="43">
        <f t="shared" si="2"/>
        <v>270</v>
      </c>
      <c r="U40" s="189">
        <f t="shared" si="1"/>
        <v>0</v>
      </c>
      <c r="V40" s="75" t="s">
        <v>237</v>
      </c>
    </row>
    <row r="41" spans="2:22" ht="15">
      <c r="B41" s="38">
        <v>40672</v>
      </c>
      <c r="C41" s="23" t="s">
        <v>370</v>
      </c>
      <c r="D41" s="13" t="s">
        <v>371</v>
      </c>
      <c r="E41" s="23" t="s">
        <v>61</v>
      </c>
      <c r="F41" s="169">
        <v>540</v>
      </c>
      <c r="G41" s="23" t="s">
        <v>372</v>
      </c>
      <c r="H41" s="23" t="s">
        <v>22</v>
      </c>
      <c r="I41" s="22">
        <v>40674</v>
      </c>
      <c r="J41" s="22">
        <v>40676</v>
      </c>
      <c r="K41" s="8">
        <f t="shared" si="0"/>
        <v>40684</v>
      </c>
      <c r="L41" s="8">
        <v>40683</v>
      </c>
      <c r="M41" s="9" t="s">
        <v>373</v>
      </c>
      <c r="N41" s="155">
        <v>449.5</v>
      </c>
      <c r="O41" s="172">
        <v>90.5</v>
      </c>
      <c r="P41" s="9">
        <v>46309657</v>
      </c>
      <c r="Q41" s="74">
        <v>40683</v>
      </c>
      <c r="R41" s="9">
        <v>20110426</v>
      </c>
      <c r="S41" s="74">
        <v>40695</v>
      </c>
      <c r="T41" s="43">
        <f t="shared" si="2"/>
        <v>540</v>
      </c>
      <c r="U41" s="189">
        <f t="shared" si="1"/>
        <v>0</v>
      </c>
      <c r="V41" s="75" t="s">
        <v>237</v>
      </c>
    </row>
    <row r="42" spans="2:22" ht="15">
      <c r="B42" s="36">
        <v>40674</v>
      </c>
      <c r="C42" s="9" t="s">
        <v>374</v>
      </c>
      <c r="D42" s="7" t="s">
        <v>375</v>
      </c>
      <c r="E42" s="9" t="s">
        <v>46</v>
      </c>
      <c r="F42" s="169">
        <v>180</v>
      </c>
      <c r="G42" s="9" t="s">
        <v>376</v>
      </c>
      <c r="H42" s="9" t="s">
        <v>377</v>
      </c>
      <c r="I42" s="8">
        <v>40690</v>
      </c>
      <c r="J42" s="8">
        <v>40691</v>
      </c>
      <c r="K42" s="8">
        <f t="shared" si="0"/>
        <v>40699</v>
      </c>
      <c r="L42" s="8">
        <v>40717</v>
      </c>
      <c r="M42" s="9" t="s">
        <v>378</v>
      </c>
      <c r="N42" s="155">
        <v>180</v>
      </c>
      <c r="O42" s="172"/>
      <c r="P42" s="9"/>
      <c r="Q42" s="74"/>
      <c r="R42" s="9"/>
      <c r="S42" s="74"/>
      <c r="T42" s="43">
        <f t="shared" si="2"/>
        <v>180</v>
      </c>
      <c r="U42" s="189">
        <f t="shared" si="1"/>
        <v>0</v>
      </c>
      <c r="V42" s="75" t="s">
        <v>237</v>
      </c>
    </row>
    <row r="43" spans="2:22" ht="15">
      <c r="B43" s="36">
        <v>40675</v>
      </c>
      <c r="C43" s="8" t="s">
        <v>379</v>
      </c>
      <c r="D43" s="74" t="s">
        <v>380</v>
      </c>
      <c r="E43" s="8" t="s">
        <v>381</v>
      </c>
      <c r="F43" s="169">
        <v>2700</v>
      </c>
      <c r="G43" s="8" t="s">
        <v>382</v>
      </c>
      <c r="H43" s="8" t="s">
        <v>42</v>
      </c>
      <c r="I43" s="8">
        <v>40679</v>
      </c>
      <c r="J43" s="8">
        <v>40693</v>
      </c>
      <c r="K43" s="8">
        <f>J43+8</f>
        <v>40701</v>
      </c>
      <c r="L43" s="8">
        <v>40702</v>
      </c>
      <c r="M43" s="9" t="s">
        <v>383</v>
      </c>
      <c r="N43" s="155">
        <v>1563.7</v>
      </c>
      <c r="O43" s="172">
        <v>1136.3</v>
      </c>
      <c r="P43" s="9">
        <v>45116177</v>
      </c>
      <c r="Q43" s="74">
        <v>40696</v>
      </c>
      <c r="R43" s="9">
        <v>20110475</v>
      </c>
      <c r="S43" s="74">
        <v>40709</v>
      </c>
      <c r="T43" s="43">
        <f t="shared" si="2"/>
        <v>2700</v>
      </c>
      <c r="U43" s="189">
        <f t="shared" si="1"/>
        <v>0</v>
      </c>
      <c r="V43" s="75" t="s">
        <v>237</v>
      </c>
    </row>
    <row r="44" spans="2:22" ht="15">
      <c r="B44" s="36">
        <v>40675</v>
      </c>
      <c r="C44" s="8" t="s">
        <v>384</v>
      </c>
      <c r="D44" s="74" t="s">
        <v>385</v>
      </c>
      <c r="E44" s="8" t="s">
        <v>386</v>
      </c>
      <c r="F44" s="169">
        <v>2700</v>
      </c>
      <c r="G44" s="8" t="s">
        <v>387</v>
      </c>
      <c r="H44" s="8" t="s">
        <v>42</v>
      </c>
      <c r="I44" s="8">
        <v>40679</v>
      </c>
      <c r="J44" s="8">
        <v>40693</v>
      </c>
      <c r="K44" s="8">
        <f aca="true" t="shared" si="3" ref="K44:K54">J44+8</f>
        <v>40701</v>
      </c>
      <c r="L44" s="8">
        <v>40703</v>
      </c>
      <c r="M44" s="9" t="s">
        <v>388</v>
      </c>
      <c r="N44" s="155">
        <v>1152.96</v>
      </c>
      <c r="O44" s="172">
        <v>1547.04</v>
      </c>
      <c r="P44" s="9" t="s">
        <v>389</v>
      </c>
      <c r="Q44" s="74" t="s">
        <v>390</v>
      </c>
      <c r="R44" s="9">
        <v>20110462</v>
      </c>
      <c r="S44" s="74">
        <v>40709</v>
      </c>
      <c r="T44" s="43">
        <f t="shared" si="2"/>
        <v>2700</v>
      </c>
      <c r="U44" s="189">
        <f t="shared" si="1"/>
        <v>0</v>
      </c>
      <c r="V44" s="75" t="s">
        <v>237</v>
      </c>
    </row>
    <row r="45" spans="2:22" ht="15">
      <c r="B45" s="36">
        <v>40681</v>
      </c>
      <c r="C45" s="8" t="s">
        <v>391</v>
      </c>
      <c r="D45" s="74" t="s">
        <v>392</v>
      </c>
      <c r="E45" s="8" t="s">
        <v>46</v>
      </c>
      <c r="F45" s="169">
        <v>900</v>
      </c>
      <c r="G45" s="8" t="s">
        <v>393</v>
      </c>
      <c r="H45" s="8" t="s">
        <v>42</v>
      </c>
      <c r="I45" s="8">
        <v>40686</v>
      </c>
      <c r="J45" s="8">
        <v>40690</v>
      </c>
      <c r="K45" s="8">
        <f t="shared" si="3"/>
        <v>40698</v>
      </c>
      <c r="L45" s="8">
        <v>40697</v>
      </c>
      <c r="M45" s="9" t="s">
        <v>394</v>
      </c>
      <c r="N45" s="155">
        <v>796.61</v>
      </c>
      <c r="O45" s="172">
        <v>103.39</v>
      </c>
      <c r="P45" s="9" t="s">
        <v>395</v>
      </c>
      <c r="Q45" s="74" t="s">
        <v>396</v>
      </c>
      <c r="R45" s="9">
        <v>20110472</v>
      </c>
      <c r="S45" s="74">
        <v>40709</v>
      </c>
      <c r="T45" s="43">
        <f t="shared" si="2"/>
        <v>900</v>
      </c>
      <c r="U45" s="189">
        <f t="shared" si="1"/>
        <v>0</v>
      </c>
      <c r="V45" s="75" t="s">
        <v>237</v>
      </c>
    </row>
    <row r="46" spans="2:22" ht="15">
      <c r="B46" s="36">
        <v>40681</v>
      </c>
      <c r="C46" s="8" t="s">
        <v>397</v>
      </c>
      <c r="D46" s="74" t="s">
        <v>398</v>
      </c>
      <c r="E46" s="8" t="s">
        <v>46</v>
      </c>
      <c r="F46" s="169">
        <v>900</v>
      </c>
      <c r="G46" s="8" t="s">
        <v>399</v>
      </c>
      <c r="H46" s="8" t="s">
        <v>42</v>
      </c>
      <c r="I46" s="8">
        <v>40686</v>
      </c>
      <c r="J46" s="8">
        <v>40690</v>
      </c>
      <c r="K46" s="8">
        <f t="shared" si="3"/>
        <v>40698</v>
      </c>
      <c r="L46" s="8">
        <v>40697</v>
      </c>
      <c r="M46" s="9" t="s">
        <v>400</v>
      </c>
      <c r="N46" s="155">
        <v>845.5</v>
      </c>
      <c r="O46" s="172">
        <v>54.5</v>
      </c>
      <c r="P46" s="9">
        <v>47795018</v>
      </c>
      <c r="Q46" s="74">
        <v>40697</v>
      </c>
      <c r="R46" s="9">
        <v>20110473</v>
      </c>
      <c r="S46" s="74">
        <v>40709</v>
      </c>
      <c r="T46" s="43">
        <f t="shared" si="2"/>
        <v>900</v>
      </c>
      <c r="U46" s="189">
        <f t="shared" si="1"/>
        <v>0</v>
      </c>
      <c r="V46" s="75" t="s">
        <v>237</v>
      </c>
    </row>
    <row r="47" spans="2:22" ht="15">
      <c r="B47" s="36">
        <v>40683</v>
      </c>
      <c r="C47" s="8" t="s">
        <v>401</v>
      </c>
      <c r="D47" s="74" t="s">
        <v>45</v>
      </c>
      <c r="E47" s="8" t="s">
        <v>402</v>
      </c>
      <c r="F47" s="169">
        <v>900</v>
      </c>
      <c r="G47" s="8" t="s">
        <v>403</v>
      </c>
      <c r="H47" s="8" t="s">
        <v>42</v>
      </c>
      <c r="I47" s="8">
        <v>40688</v>
      </c>
      <c r="J47" s="8">
        <v>40692</v>
      </c>
      <c r="K47" s="8">
        <f t="shared" si="3"/>
        <v>40700</v>
      </c>
      <c r="L47" s="8">
        <v>40697</v>
      </c>
      <c r="M47" s="9" t="s">
        <v>404</v>
      </c>
      <c r="N47" s="155">
        <v>447.6</v>
      </c>
      <c r="O47" s="172">
        <v>452.4</v>
      </c>
      <c r="P47" s="9">
        <v>47799379</v>
      </c>
      <c r="Q47" s="74">
        <v>40697</v>
      </c>
      <c r="R47" s="9">
        <v>20110471</v>
      </c>
      <c r="S47" s="74">
        <v>40709</v>
      </c>
      <c r="T47" s="43">
        <f t="shared" si="2"/>
        <v>900</v>
      </c>
      <c r="U47" s="189">
        <f t="shared" si="1"/>
        <v>0</v>
      </c>
      <c r="V47" s="75" t="s">
        <v>237</v>
      </c>
    </row>
    <row r="48" spans="2:22" ht="15">
      <c r="B48" s="178">
        <v>40686</v>
      </c>
      <c r="C48" s="182" t="s">
        <v>405</v>
      </c>
      <c r="D48" s="184" t="s">
        <v>322</v>
      </c>
      <c r="E48" s="182" t="s">
        <v>283</v>
      </c>
      <c r="F48" s="181">
        <v>180</v>
      </c>
      <c r="G48" s="182" t="s">
        <v>406</v>
      </c>
      <c r="H48" s="182" t="s">
        <v>63</v>
      </c>
      <c r="I48" s="182">
        <v>40683</v>
      </c>
      <c r="J48" s="182">
        <v>40684</v>
      </c>
      <c r="K48" s="182">
        <f t="shared" si="3"/>
        <v>40692</v>
      </c>
      <c r="L48" s="187"/>
      <c r="M48" s="179"/>
      <c r="N48" s="183">
        <v>152.95</v>
      </c>
      <c r="O48" s="183">
        <v>27.05</v>
      </c>
      <c r="P48" s="179">
        <v>47795600</v>
      </c>
      <c r="Q48" s="184">
        <v>40689</v>
      </c>
      <c r="R48" s="179">
        <v>20110432</v>
      </c>
      <c r="S48" s="184">
        <v>40695</v>
      </c>
      <c r="T48" s="185">
        <f t="shared" si="2"/>
        <v>180</v>
      </c>
      <c r="U48" s="189">
        <f t="shared" si="1"/>
        <v>0</v>
      </c>
      <c r="V48" s="75" t="s">
        <v>237</v>
      </c>
    </row>
    <row r="49" spans="2:22" ht="15">
      <c r="B49" s="36">
        <v>40686</v>
      </c>
      <c r="C49" s="8" t="s">
        <v>407</v>
      </c>
      <c r="D49" s="74" t="s">
        <v>408</v>
      </c>
      <c r="E49" s="8" t="s">
        <v>409</v>
      </c>
      <c r="F49" s="169">
        <v>270</v>
      </c>
      <c r="G49" s="8" t="s">
        <v>410</v>
      </c>
      <c r="H49" s="8" t="s">
        <v>63</v>
      </c>
      <c r="I49" s="8">
        <v>40689</v>
      </c>
      <c r="J49" s="8">
        <v>40690</v>
      </c>
      <c r="K49" s="8">
        <f t="shared" si="3"/>
        <v>40698</v>
      </c>
      <c r="L49" s="8">
        <v>40701</v>
      </c>
      <c r="M49" s="9" t="s">
        <v>411</v>
      </c>
      <c r="N49" s="155">
        <v>197</v>
      </c>
      <c r="O49" s="172">
        <v>73</v>
      </c>
      <c r="P49" s="9"/>
      <c r="Q49" s="74"/>
      <c r="R49" s="9"/>
      <c r="S49" s="74"/>
      <c r="T49" s="43">
        <f t="shared" si="2"/>
        <v>270</v>
      </c>
      <c r="U49" s="189">
        <f t="shared" si="1"/>
        <v>0</v>
      </c>
      <c r="V49" s="75" t="s">
        <v>237</v>
      </c>
    </row>
    <row r="50" spans="2:22" ht="15">
      <c r="B50" s="36">
        <v>40686</v>
      </c>
      <c r="C50" s="8" t="s">
        <v>412</v>
      </c>
      <c r="D50" s="74" t="s">
        <v>220</v>
      </c>
      <c r="E50" s="8" t="s">
        <v>409</v>
      </c>
      <c r="F50" s="169">
        <v>270</v>
      </c>
      <c r="G50" s="8" t="s">
        <v>413</v>
      </c>
      <c r="H50" s="8" t="s">
        <v>63</v>
      </c>
      <c r="I50" s="8">
        <v>40688</v>
      </c>
      <c r="J50" s="8">
        <v>40691</v>
      </c>
      <c r="K50" s="8">
        <f t="shared" si="3"/>
        <v>40699</v>
      </c>
      <c r="L50" s="8">
        <v>40715</v>
      </c>
      <c r="M50" s="9" t="s">
        <v>414</v>
      </c>
      <c r="N50" s="155">
        <v>270</v>
      </c>
      <c r="O50" s="172"/>
      <c r="P50" s="9"/>
      <c r="Q50" s="74"/>
      <c r="R50" s="9"/>
      <c r="S50" s="74"/>
      <c r="T50" s="43">
        <f t="shared" si="2"/>
        <v>270</v>
      </c>
      <c r="U50" s="189">
        <f t="shared" si="1"/>
        <v>0</v>
      </c>
      <c r="V50" s="75" t="s">
        <v>237</v>
      </c>
    </row>
    <row r="51" spans="2:22" ht="15">
      <c r="B51" s="36">
        <v>40686</v>
      </c>
      <c r="C51" s="8" t="s">
        <v>415</v>
      </c>
      <c r="D51" s="74" t="s">
        <v>60</v>
      </c>
      <c r="E51" s="8" t="s">
        <v>409</v>
      </c>
      <c r="F51" s="169">
        <v>630</v>
      </c>
      <c r="G51" s="8" t="s">
        <v>416</v>
      </c>
      <c r="H51" s="8" t="s">
        <v>63</v>
      </c>
      <c r="I51" s="8">
        <v>40688</v>
      </c>
      <c r="J51" s="8">
        <v>40691</v>
      </c>
      <c r="K51" s="8">
        <f t="shared" si="3"/>
        <v>40699</v>
      </c>
      <c r="L51" s="8">
        <v>40696</v>
      </c>
      <c r="M51" s="9" t="s">
        <v>417</v>
      </c>
      <c r="N51" s="155">
        <v>630</v>
      </c>
      <c r="O51" s="172"/>
      <c r="P51" s="9"/>
      <c r="Q51" s="74"/>
      <c r="R51" s="9"/>
      <c r="S51" s="74"/>
      <c r="T51" s="43">
        <f t="shared" si="2"/>
        <v>630</v>
      </c>
      <c r="U51" s="189">
        <f t="shared" si="1"/>
        <v>0</v>
      </c>
      <c r="V51" s="75" t="s">
        <v>237</v>
      </c>
    </row>
    <row r="52" spans="2:22" ht="15">
      <c r="B52" s="36">
        <v>40688</v>
      </c>
      <c r="C52" s="8" t="s">
        <v>418</v>
      </c>
      <c r="D52" s="74" t="s">
        <v>419</v>
      </c>
      <c r="E52" s="8" t="s">
        <v>61</v>
      </c>
      <c r="F52" s="169">
        <v>450</v>
      </c>
      <c r="G52" s="8" t="s">
        <v>420</v>
      </c>
      <c r="H52" s="8" t="s">
        <v>63</v>
      </c>
      <c r="I52" s="8">
        <v>40691</v>
      </c>
      <c r="J52" s="8">
        <v>40693</v>
      </c>
      <c r="K52" s="8">
        <f t="shared" si="3"/>
        <v>40701</v>
      </c>
      <c r="L52" s="8">
        <v>40700</v>
      </c>
      <c r="M52" s="8" t="s">
        <v>421</v>
      </c>
      <c r="N52" s="155">
        <v>440.5</v>
      </c>
      <c r="O52" s="172">
        <v>9.5</v>
      </c>
      <c r="P52" s="9">
        <v>47799279</v>
      </c>
      <c r="Q52" s="74">
        <v>40700</v>
      </c>
      <c r="R52" s="9">
        <v>20110469</v>
      </c>
      <c r="S52" s="74">
        <v>40709</v>
      </c>
      <c r="T52" s="43">
        <f t="shared" si="2"/>
        <v>450</v>
      </c>
      <c r="U52" s="189">
        <f t="shared" si="1"/>
        <v>0</v>
      </c>
      <c r="V52" s="75" t="s">
        <v>237</v>
      </c>
    </row>
    <row r="53" spans="2:22" ht="15">
      <c r="B53" s="36">
        <v>40694</v>
      </c>
      <c r="C53" s="8" t="s">
        <v>422</v>
      </c>
      <c r="D53" s="74" t="s">
        <v>423</v>
      </c>
      <c r="E53" s="8" t="s">
        <v>409</v>
      </c>
      <c r="F53" s="169">
        <v>750</v>
      </c>
      <c r="G53" s="8"/>
      <c r="H53" s="8" t="s">
        <v>424</v>
      </c>
      <c r="I53" s="8">
        <v>40696</v>
      </c>
      <c r="J53" s="8">
        <v>40698</v>
      </c>
      <c r="K53" s="8">
        <f t="shared" si="3"/>
        <v>40706</v>
      </c>
      <c r="L53" s="8">
        <v>40700</v>
      </c>
      <c r="M53" s="9" t="s">
        <v>425</v>
      </c>
      <c r="N53" s="155">
        <v>495.1</v>
      </c>
      <c r="O53" s="172">
        <v>254.9</v>
      </c>
      <c r="P53" s="9">
        <v>47799300</v>
      </c>
      <c r="Q53" s="74">
        <v>40700</v>
      </c>
      <c r="R53" s="9">
        <v>20110468</v>
      </c>
      <c r="S53" s="74">
        <v>40709</v>
      </c>
      <c r="T53" s="43">
        <f t="shared" si="2"/>
        <v>750</v>
      </c>
      <c r="U53" s="189">
        <f t="shared" si="1"/>
        <v>0</v>
      </c>
      <c r="V53" s="75" t="s">
        <v>237</v>
      </c>
    </row>
    <row r="54" spans="2:22" ht="15.75" thickBot="1">
      <c r="B54" s="39">
        <v>40694</v>
      </c>
      <c r="C54" s="42" t="s">
        <v>426</v>
      </c>
      <c r="D54" s="76" t="s">
        <v>427</v>
      </c>
      <c r="E54" s="42" t="s">
        <v>409</v>
      </c>
      <c r="F54" s="170">
        <v>630</v>
      </c>
      <c r="G54" s="42"/>
      <c r="H54" s="42" t="s">
        <v>424</v>
      </c>
      <c r="I54" s="42">
        <v>40696</v>
      </c>
      <c r="J54" s="42">
        <v>40698</v>
      </c>
      <c r="K54" s="42">
        <f t="shared" si="3"/>
        <v>40706</v>
      </c>
      <c r="L54" s="42">
        <v>40709</v>
      </c>
      <c r="M54" s="40" t="s">
        <v>428</v>
      </c>
      <c r="N54" s="156">
        <v>630</v>
      </c>
      <c r="O54" s="173"/>
      <c r="P54" s="77"/>
      <c r="Q54" s="78"/>
      <c r="R54" s="77"/>
      <c r="S54" s="78"/>
      <c r="T54" s="174">
        <f t="shared" si="2"/>
        <v>630</v>
      </c>
      <c r="U54" s="189">
        <f t="shared" si="1"/>
        <v>0</v>
      </c>
      <c r="V54" s="75" t="s">
        <v>237</v>
      </c>
    </row>
    <row r="55" spans="2:21" ht="15.75" thickBot="1">
      <c r="B55" s="24"/>
      <c r="C55" s="24"/>
      <c r="E55" s="24"/>
      <c r="F55" s="171">
        <f>SUM(F7:F54)</f>
        <v>28417.5</v>
      </c>
      <c r="G55" s="24"/>
      <c r="H55" s="24"/>
      <c r="I55" s="24"/>
      <c r="J55" s="24"/>
      <c r="K55" s="24"/>
      <c r="L55" s="24"/>
      <c r="M55" s="24"/>
      <c r="N55" s="157">
        <f>SUM(N7:N54)</f>
        <v>20635.2</v>
      </c>
      <c r="O55" s="176">
        <f>SUM(O7:O54)</f>
        <v>7782.3</v>
      </c>
      <c r="P55" s="79"/>
      <c r="Q55" s="79"/>
      <c r="R55" s="79"/>
      <c r="S55" s="79"/>
      <c r="T55" s="175">
        <f>SUM(T7:T54)</f>
        <v>28417.5</v>
      </c>
      <c r="U55" s="190">
        <f>SUM(U7:U54)</f>
        <v>0</v>
      </c>
    </row>
    <row r="56" spans="2:13" ht="15">
      <c r="B56" s="24"/>
      <c r="C56" s="24"/>
      <c r="E56" s="24"/>
      <c r="F56" s="70"/>
      <c r="G56" s="24"/>
      <c r="H56" s="24"/>
      <c r="I56" s="24"/>
      <c r="J56" s="24"/>
      <c r="K56" s="24"/>
      <c r="L56" s="24"/>
      <c r="M56" s="24"/>
    </row>
    <row r="57" spans="2:13" ht="15.75" thickBot="1">
      <c r="B57" s="44" t="s">
        <v>227</v>
      </c>
      <c r="C57" s="44"/>
      <c r="D57" s="45"/>
      <c r="E57" s="46"/>
      <c r="F57" s="70"/>
      <c r="G57" s="24"/>
      <c r="H57" s="24"/>
      <c r="I57" s="24"/>
      <c r="J57" s="24"/>
      <c r="K57" s="24"/>
      <c r="L57" s="24"/>
      <c r="M57" s="24"/>
    </row>
    <row r="58" spans="2:13" ht="24" thickBot="1">
      <c r="B58" s="158" t="s">
        <v>239</v>
      </c>
      <c r="C58" s="159" t="s">
        <v>240</v>
      </c>
      <c r="D58" s="160" t="s">
        <v>241</v>
      </c>
      <c r="E58" s="161" t="s">
        <v>228</v>
      </c>
      <c r="F58" s="70"/>
      <c r="G58" s="24"/>
      <c r="H58" s="24"/>
      <c r="I58" s="24"/>
      <c r="J58" s="24"/>
      <c r="K58" s="24"/>
      <c r="L58" s="24"/>
      <c r="M58" s="24"/>
    </row>
    <row r="59" spans="2:13" ht="15.75" thickBot="1">
      <c r="B59" s="48">
        <f>SUM(F55)</f>
        <v>28417.5</v>
      </c>
      <c r="C59" s="49">
        <f>SUM(N55)</f>
        <v>20635.2</v>
      </c>
      <c r="D59" s="49">
        <f>SUM(O55)</f>
        <v>7782.3</v>
      </c>
      <c r="E59" s="50">
        <f>SUM(B59-C59-D59)</f>
        <v>-9.094947017729282E-13</v>
      </c>
      <c r="F59" s="70"/>
      <c r="G59" s="24"/>
      <c r="H59" s="24"/>
      <c r="I59" s="24"/>
      <c r="J59" s="24"/>
      <c r="K59" s="24"/>
      <c r="L59" s="24"/>
      <c r="M59" s="24"/>
    </row>
    <row r="60" spans="2:13" ht="15">
      <c r="B60" s="47"/>
      <c r="C60" s="51">
        <f>SUM(C59/B59)</f>
        <v>0.7261441013460016</v>
      </c>
      <c r="D60" s="51">
        <f>SUM(D59/B59)</f>
        <v>0.2738558986539984</v>
      </c>
      <c r="E60" s="51">
        <f>SUM(E59/B59)</f>
        <v>-3.200474009933767E-17</v>
      </c>
      <c r="F60" s="70"/>
      <c r="G60" s="24"/>
      <c r="H60" s="24"/>
      <c r="I60" s="24"/>
      <c r="J60" s="24"/>
      <c r="K60" s="24"/>
      <c r="L60" s="24"/>
      <c r="M60" s="24"/>
    </row>
    <row r="63" spans="2:3" ht="15">
      <c r="B63" s="162" t="s">
        <v>238</v>
      </c>
      <c r="C63" s="163"/>
    </row>
    <row r="64" spans="2:3" ht="15">
      <c r="B64" s="162" t="s">
        <v>17</v>
      </c>
      <c r="C64" s="164"/>
    </row>
    <row r="65" spans="2:3" ht="15">
      <c r="B65" s="162" t="s">
        <v>243</v>
      </c>
      <c r="C65" s="165"/>
    </row>
    <row r="66" spans="2:3" ht="15">
      <c r="B66" s="162" t="s">
        <v>499</v>
      </c>
      <c r="C66" s="18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Y47"/>
  <sheetViews>
    <sheetView tabSelected="1" zoomScalePageLayoutView="0" workbookViewId="0" topLeftCell="A1">
      <selection activeCell="I51" sqref="I51"/>
    </sheetView>
  </sheetViews>
  <sheetFormatPr defaultColWidth="11.421875" defaultRowHeight="15"/>
  <sheetData>
    <row r="3" spans="2:25" ht="15">
      <c r="B3" s="47"/>
      <c r="C3" s="45"/>
      <c r="D3" s="45"/>
      <c r="E3" s="47"/>
      <c r="F3" s="218"/>
      <c r="G3" s="219"/>
      <c r="H3" s="47"/>
      <c r="I3" s="45"/>
      <c r="J3" s="45"/>
      <c r="K3" s="47"/>
      <c r="L3" s="44"/>
      <c r="M3" s="44"/>
      <c r="N3" s="220"/>
      <c r="O3" s="220"/>
      <c r="P3" s="80"/>
      <c r="Q3" s="44"/>
      <c r="R3" s="44"/>
      <c r="S3" s="143"/>
      <c r="T3" s="143"/>
      <c r="U3" s="47"/>
      <c r="V3" s="47"/>
      <c r="W3" s="47"/>
      <c r="X3" s="47"/>
      <c r="Y3" s="47"/>
    </row>
    <row r="4" spans="2:25" ht="20.25">
      <c r="B4" s="47"/>
      <c r="C4" s="45"/>
      <c r="D4" s="45"/>
      <c r="E4" s="47"/>
      <c r="F4" s="221" t="s">
        <v>508</v>
      </c>
      <c r="G4" s="219"/>
      <c r="H4" s="47"/>
      <c r="I4" s="45"/>
      <c r="J4" s="45"/>
      <c r="K4" s="47"/>
      <c r="L4" s="44"/>
      <c r="M4" s="44"/>
      <c r="N4" s="220"/>
      <c r="O4" s="220"/>
      <c r="P4" s="80"/>
      <c r="Q4" s="44"/>
      <c r="R4" s="44"/>
      <c r="S4" s="143"/>
      <c r="T4" s="143"/>
      <c r="U4" s="47"/>
      <c r="V4" s="47"/>
      <c r="W4" s="47"/>
      <c r="X4" s="47"/>
      <c r="Y4" s="47"/>
    </row>
    <row r="5" spans="2:25" ht="18">
      <c r="B5" s="81" t="s">
        <v>429</v>
      </c>
      <c r="C5" s="82"/>
      <c r="D5" s="82"/>
      <c r="E5" s="83"/>
      <c r="F5" s="222"/>
      <c r="G5" s="223"/>
      <c r="H5" s="84"/>
      <c r="I5" s="85"/>
      <c r="J5" s="85"/>
      <c r="K5" s="83"/>
      <c r="L5" s="86"/>
      <c r="M5" s="86"/>
      <c r="N5" s="224"/>
      <c r="O5" s="224"/>
      <c r="P5" s="87"/>
      <c r="Q5" s="86"/>
      <c r="R5" s="86"/>
      <c r="S5" s="225"/>
      <c r="T5" s="225"/>
      <c r="U5" s="83"/>
      <c r="V5" s="83"/>
      <c r="W5" s="83"/>
      <c r="X5" s="83"/>
      <c r="Y5" s="47"/>
    </row>
    <row r="6" spans="2:25" ht="15.75" thickBot="1">
      <c r="B6" s="88"/>
      <c r="C6" s="82"/>
      <c r="D6" s="82"/>
      <c r="E6" s="83"/>
      <c r="F6" s="222"/>
      <c r="G6" s="223"/>
      <c r="H6" s="84"/>
      <c r="I6" s="85"/>
      <c r="J6" s="85"/>
      <c r="K6" s="83"/>
      <c r="L6" s="86"/>
      <c r="M6" s="86"/>
      <c r="N6" s="224"/>
      <c r="O6" s="224"/>
      <c r="P6" s="87"/>
      <c r="Q6" s="86"/>
      <c r="R6" s="86"/>
      <c r="S6" s="225"/>
      <c r="T6" s="225"/>
      <c r="U6" s="83"/>
      <c r="V6" s="83"/>
      <c r="W6" s="83"/>
      <c r="X6" s="83"/>
      <c r="Y6" s="47"/>
    </row>
    <row r="7" spans="2:25" ht="34.5" thickBot="1">
      <c r="B7" s="19" t="s">
        <v>0</v>
      </c>
      <c r="C7" s="89" t="s">
        <v>1</v>
      </c>
      <c r="D7" s="1" t="s">
        <v>234</v>
      </c>
      <c r="E7" s="2" t="s">
        <v>3</v>
      </c>
      <c r="F7" s="29" t="s">
        <v>4</v>
      </c>
      <c r="G7" s="226" t="s">
        <v>5</v>
      </c>
      <c r="H7" s="3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235</v>
      </c>
      <c r="N7" s="29" t="s">
        <v>11</v>
      </c>
      <c r="O7" s="29" t="s">
        <v>12</v>
      </c>
      <c r="P7" s="90" t="s">
        <v>430</v>
      </c>
      <c r="Q7" s="2" t="s">
        <v>14</v>
      </c>
      <c r="R7" s="6" t="s">
        <v>431</v>
      </c>
      <c r="S7" s="6" t="s">
        <v>15</v>
      </c>
      <c r="T7" s="6" t="s">
        <v>16</v>
      </c>
      <c r="U7" s="69" t="s">
        <v>236</v>
      </c>
      <c r="V7" s="227" t="s">
        <v>509</v>
      </c>
      <c r="W7" s="228" t="s">
        <v>510</v>
      </c>
      <c r="X7" s="229" t="s">
        <v>511</v>
      </c>
      <c r="Y7" s="229" t="s">
        <v>512</v>
      </c>
    </row>
    <row r="8" spans="2:25" ht="22.5">
      <c r="B8" s="91">
        <v>40695</v>
      </c>
      <c r="C8" s="92" t="s">
        <v>432</v>
      </c>
      <c r="D8" s="93" t="s">
        <v>433</v>
      </c>
      <c r="E8" s="94" t="s">
        <v>61</v>
      </c>
      <c r="F8" s="199">
        <v>270</v>
      </c>
      <c r="G8" s="214" t="s">
        <v>434</v>
      </c>
      <c r="H8" s="92" t="s">
        <v>377</v>
      </c>
      <c r="I8" s="95">
        <v>40704</v>
      </c>
      <c r="J8" s="95">
        <v>40706</v>
      </c>
      <c r="K8" s="96">
        <v>40714</v>
      </c>
      <c r="L8" s="97">
        <v>40716</v>
      </c>
      <c r="M8" s="98" t="s">
        <v>435</v>
      </c>
      <c r="N8" s="230">
        <v>270</v>
      </c>
      <c r="O8" s="231"/>
      <c r="P8" s="214" t="s">
        <v>436</v>
      </c>
      <c r="Q8" s="207" t="s">
        <v>436</v>
      </c>
      <c r="R8" s="207" t="s">
        <v>436</v>
      </c>
      <c r="S8" s="232">
        <f aca="true" t="shared" si="0" ref="S8:S35">SUM(N8+O8)</f>
        <v>270</v>
      </c>
      <c r="T8" s="232">
        <f aca="true" t="shared" si="1" ref="T8:T35">SUM(F8-S8)</f>
        <v>0</v>
      </c>
      <c r="U8" s="99"/>
      <c r="V8" s="233" t="s">
        <v>513</v>
      </c>
      <c r="W8" s="234" t="s">
        <v>514</v>
      </c>
      <c r="X8" s="235">
        <v>3255</v>
      </c>
      <c r="Y8" s="235" t="s">
        <v>515</v>
      </c>
    </row>
    <row r="9" spans="2:25" ht="15">
      <c r="B9" s="100">
        <v>40695</v>
      </c>
      <c r="C9" s="101" t="s">
        <v>437</v>
      </c>
      <c r="D9" s="102" t="s">
        <v>86</v>
      </c>
      <c r="E9" s="23" t="s">
        <v>438</v>
      </c>
      <c r="F9" s="169">
        <v>625</v>
      </c>
      <c r="G9" s="215" t="s">
        <v>439</v>
      </c>
      <c r="H9" s="101" t="s">
        <v>42</v>
      </c>
      <c r="I9" s="22">
        <v>40703</v>
      </c>
      <c r="J9" s="22">
        <v>40705</v>
      </c>
      <c r="K9" s="104">
        <v>40713</v>
      </c>
      <c r="L9" s="105">
        <v>40707</v>
      </c>
      <c r="M9" s="106" t="s">
        <v>440</v>
      </c>
      <c r="N9" s="236">
        <v>417</v>
      </c>
      <c r="O9" s="237">
        <v>208</v>
      </c>
      <c r="P9" s="215" t="s">
        <v>436</v>
      </c>
      <c r="Q9" s="215">
        <v>20110461</v>
      </c>
      <c r="R9" s="215" t="s">
        <v>436</v>
      </c>
      <c r="S9" s="238">
        <f t="shared" si="0"/>
        <v>625</v>
      </c>
      <c r="T9" s="238">
        <f t="shared" si="1"/>
        <v>0</v>
      </c>
      <c r="U9" s="107" t="s">
        <v>237</v>
      </c>
      <c r="V9" s="239" t="s">
        <v>229</v>
      </c>
      <c r="W9" s="240"/>
      <c r="X9" s="235">
        <v>3254</v>
      </c>
      <c r="Y9" s="235" t="s">
        <v>515</v>
      </c>
    </row>
    <row r="10" spans="2:25" ht="15">
      <c r="B10" s="100">
        <v>40695</v>
      </c>
      <c r="C10" s="101" t="s">
        <v>441</v>
      </c>
      <c r="D10" s="102" t="s">
        <v>91</v>
      </c>
      <c r="E10" s="23" t="s">
        <v>438</v>
      </c>
      <c r="F10" s="169">
        <v>525</v>
      </c>
      <c r="G10" s="215" t="s">
        <v>442</v>
      </c>
      <c r="H10" s="101" t="s">
        <v>42</v>
      </c>
      <c r="I10" s="22">
        <v>40703</v>
      </c>
      <c r="J10" s="22">
        <v>40705</v>
      </c>
      <c r="K10" s="104">
        <v>40713</v>
      </c>
      <c r="L10" s="105">
        <v>40710</v>
      </c>
      <c r="M10" s="106" t="s">
        <v>443</v>
      </c>
      <c r="N10" s="236">
        <v>390.5</v>
      </c>
      <c r="O10" s="237">
        <v>134.5</v>
      </c>
      <c r="P10" s="215" t="s">
        <v>436</v>
      </c>
      <c r="Q10" s="215">
        <v>20110476</v>
      </c>
      <c r="R10" s="215" t="s">
        <v>436</v>
      </c>
      <c r="S10" s="238">
        <f t="shared" si="0"/>
        <v>525</v>
      </c>
      <c r="T10" s="238">
        <f t="shared" si="1"/>
        <v>0</v>
      </c>
      <c r="U10" s="107" t="s">
        <v>237</v>
      </c>
      <c r="V10" s="239" t="s">
        <v>229</v>
      </c>
      <c r="W10" s="240"/>
      <c r="X10" s="235">
        <v>3253</v>
      </c>
      <c r="Y10" s="235" t="s">
        <v>515</v>
      </c>
    </row>
    <row r="11" spans="2:25" ht="15">
      <c r="B11" s="100">
        <v>40695</v>
      </c>
      <c r="C11" s="101" t="s">
        <v>444</v>
      </c>
      <c r="D11" s="102" t="s">
        <v>445</v>
      </c>
      <c r="E11" s="23" t="s">
        <v>438</v>
      </c>
      <c r="F11" s="169">
        <v>630</v>
      </c>
      <c r="G11" s="215" t="s">
        <v>446</v>
      </c>
      <c r="H11" s="101" t="s">
        <v>42</v>
      </c>
      <c r="I11" s="22">
        <v>40702</v>
      </c>
      <c r="J11" s="22">
        <v>40705</v>
      </c>
      <c r="K11" s="104">
        <v>40713</v>
      </c>
      <c r="L11" s="105">
        <v>40714</v>
      </c>
      <c r="M11" s="106" t="s">
        <v>447</v>
      </c>
      <c r="N11" s="236">
        <v>630</v>
      </c>
      <c r="O11" s="237"/>
      <c r="P11" s="215" t="s">
        <v>436</v>
      </c>
      <c r="Q11" s="215"/>
      <c r="R11" s="215" t="s">
        <v>436</v>
      </c>
      <c r="S11" s="238">
        <f t="shared" si="0"/>
        <v>630</v>
      </c>
      <c r="T11" s="238">
        <f t="shared" si="1"/>
        <v>0</v>
      </c>
      <c r="U11" s="107" t="s">
        <v>237</v>
      </c>
      <c r="V11" s="239" t="s">
        <v>229</v>
      </c>
      <c r="W11" s="240"/>
      <c r="X11" s="235">
        <v>3251</v>
      </c>
      <c r="Y11" s="235" t="s">
        <v>515</v>
      </c>
    </row>
    <row r="12" spans="2:25" ht="15">
      <c r="B12" s="100">
        <v>40695</v>
      </c>
      <c r="C12" s="101" t="s">
        <v>448</v>
      </c>
      <c r="D12" s="102" t="s">
        <v>449</v>
      </c>
      <c r="E12" s="23" t="s">
        <v>438</v>
      </c>
      <c r="F12" s="169">
        <v>810</v>
      </c>
      <c r="G12" s="215" t="s">
        <v>450</v>
      </c>
      <c r="H12" s="101" t="s">
        <v>42</v>
      </c>
      <c r="I12" s="22">
        <v>40701</v>
      </c>
      <c r="J12" s="22">
        <v>40705</v>
      </c>
      <c r="K12" s="104">
        <v>40713</v>
      </c>
      <c r="L12" s="105">
        <v>40714</v>
      </c>
      <c r="M12" s="106" t="s">
        <v>451</v>
      </c>
      <c r="N12" s="236">
        <v>684.5</v>
      </c>
      <c r="O12" s="237">
        <v>125.5</v>
      </c>
      <c r="P12" s="215" t="s">
        <v>436</v>
      </c>
      <c r="Q12" s="215">
        <v>20110489</v>
      </c>
      <c r="R12" s="215" t="s">
        <v>436</v>
      </c>
      <c r="S12" s="238">
        <f t="shared" si="0"/>
        <v>810</v>
      </c>
      <c r="T12" s="238">
        <f t="shared" si="1"/>
        <v>0</v>
      </c>
      <c r="U12" s="107" t="s">
        <v>237</v>
      </c>
      <c r="V12" s="239" t="s">
        <v>229</v>
      </c>
      <c r="W12" s="240"/>
      <c r="X12" s="235">
        <v>3250</v>
      </c>
      <c r="Y12" s="235" t="s">
        <v>515</v>
      </c>
    </row>
    <row r="13" spans="2:25" ht="15">
      <c r="B13" s="100">
        <v>40695</v>
      </c>
      <c r="C13" s="101" t="s">
        <v>452</v>
      </c>
      <c r="D13" s="102" t="s">
        <v>453</v>
      </c>
      <c r="E13" s="23" t="s">
        <v>438</v>
      </c>
      <c r="F13" s="169">
        <v>450</v>
      </c>
      <c r="G13" s="215" t="s">
        <v>454</v>
      </c>
      <c r="H13" s="101" t="s">
        <v>42</v>
      </c>
      <c r="I13" s="22">
        <v>40703</v>
      </c>
      <c r="J13" s="22">
        <v>40705</v>
      </c>
      <c r="K13" s="104">
        <v>40713</v>
      </c>
      <c r="L13" s="105">
        <v>40714</v>
      </c>
      <c r="M13" s="106" t="s">
        <v>455</v>
      </c>
      <c r="N13" s="236">
        <v>393.5</v>
      </c>
      <c r="O13" s="237">
        <v>56.5</v>
      </c>
      <c r="P13" s="215" t="s">
        <v>436</v>
      </c>
      <c r="Q13" s="215">
        <v>20110488</v>
      </c>
      <c r="R13" s="215" t="s">
        <v>436</v>
      </c>
      <c r="S13" s="238">
        <f t="shared" si="0"/>
        <v>450</v>
      </c>
      <c r="T13" s="238">
        <f t="shared" si="1"/>
        <v>0</v>
      </c>
      <c r="U13" s="107" t="s">
        <v>237</v>
      </c>
      <c r="V13" s="239" t="s">
        <v>229</v>
      </c>
      <c r="W13" s="240"/>
      <c r="X13" s="235">
        <v>3252</v>
      </c>
      <c r="Y13" s="235" t="s">
        <v>515</v>
      </c>
    </row>
    <row r="14" spans="2:25" ht="15">
      <c r="B14" s="100">
        <v>40697</v>
      </c>
      <c r="C14" s="101" t="s">
        <v>456</v>
      </c>
      <c r="D14" s="102" t="s">
        <v>259</v>
      </c>
      <c r="E14" s="23" t="s">
        <v>206</v>
      </c>
      <c r="F14" s="169">
        <v>4500</v>
      </c>
      <c r="G14" s="215" t="s">
        <v>457</v>
      </c>
      <c r="H14" s="101" t="s">
        <v>261</v>
      </c>
      <c r="I14" s="22">
        <v>40700</v>
      </c>
      <c r="J14" s="22">
        <v>40724</v>
      </c>
      <c r="K14" s="104">
        <v>40732</v>
      </c>
      <c r="L14" s="105">
        <v>40732</v>
      </c>
      <c r="M14" s="106" t="s">
        <v>458</v>
      </c>
      <c r="N14" s="236">
        <v>2206.5</v>
      </c>
      <c r="O14" s="237">
        <v>2293.5</v>
      </c>
      <c r="P14" s="215">
        <v>47797495</v>
      </c>
      <c r="Q14" s="215">
        <v>20110543</v>
      </c>
      <c r="R14" s="216">
        <v>40737</v>
      </c>
      <c r="S14" s="238">
        <f t="shared" si="0"/>
        <v>4500</v>
      </c>
      <c r="T14" s="238">
        <f t="shared" si="1"/>
        <v>0</v>
      </c>
      <c r="U14" s="107" t="s">
        <v>237</v>
      </c>
      <c r="V14" s="239" t="s">
        <v>229</v>
      </c>
      <c r="W14" s="240"/>
      <c r="X14" s="235">
        <v>3297</v>
      </c>
      <c r="Y14" s="235" t="s">
        <v>516</v>
      </c>
    </row>
    <row r="15" spans="2:25" ht="15">
      <c r="B15" s="100">
        <v>40703</v>
      </c>
      <c r="C15" s="108">
        <v>221</v>
      </c>
      <c r="D15" s="109" t="s">
        <v>106</v>
      </c>
      <c r="E15" s="108" t="s">
        <v>459</v>
      </c>
      <c r="F15" s="169">
        <v>3575</v>
      </c>
      <c r="G15" s="215">
        <v>1726</v>
      </c>
      <c r="H15" s="108">
        <v>25</v>
      </c>
      <c r="I15" s="22">
        <v>40714</v>
      </c>
      <c r="J15" s="22">
        <v>40719</v>
      </c>
      <c r="K15" s="104">
        <v>40734</v>
      </c>
      <c r="L15" s="105">
        <v>40732</v>
      </c>
      <c r="M15" s="106" t="s">
        <v>460</v>
      </c>
      <c r="N15" s="236">
        <v>3575</v>
      </c>
      <c r="O15" s="237">
        <v>0</v>
      </c>
      <c r="P15" s="215" t="s">
        <v>436</v>
      </c>
      <c r="Q15" s="215" t="s">
        <v>436</v>
      </c>
      <c r="R15" s="215" t="s">
        <v>436</v>
      </c>
      <c r="S15" s="238">
        <f t="shared" si="0"/>
        <v>3575</v>
      </c>
      <c r="T15" s="238">
        <f t="shared" si="1"/>
        <v>0</v>
      </c>
      <c r="U15" s="107" t="s">
        <v>237</v>
      </c>
      <c r="V15" s="239" t="s">
        <v>229</v>
      </c>
      <c r="W15" s="240"/>
      <c r="X15" s="235">
        <v>3482</v>
      </c>
      <c r="Y15" s="235" t="s">
        <v>516</v>
      </c>
    </row>
    <row r="16" spans="2:25" ht="15">
      <c r="B16" s="100">
        <v>40707</v>
      </c>
      <c r="C16" s="108">
        <v>222</v>
      </c>
      <c r="D16" s="109" t="s">
        <v>153</v>
      </c>
      <c r="E16" s="108" t="s">
        <v>461</v>
      </c>
      <c r="F16" s="169">
        <v>630</v>
      </c>
      <c r="G16" s="215">
        <v>1762</v>
      </c>
      <c r="H16" s="108">
        <v>22</v>
      </c>
      <c r="I16" s="22">
        <v>40708</v>
      </c>
      <c r="J16" s="22">
        <v>40711</v>
      </c>
      <c r="K16" s="104">
        <v>40719</v>
      </c>
      <c r="L16" s="105">
        <v>40722</v>
      </c>
      <c r="M16" s="106" t="s">
        <v>462</v>
      </c>
      <c r="N16" s="236">
        <v>533.5</v>
      </c>
      <c r="O16" s="237">
        <v>96.5</v>
      </c>
      <c r="P16" s="215">
        <v>47797751</v>
      </c>
      <c r="Q16" s="215">
        <v>20110529</v>
      </c>
      <c r="R16" s="216">
        <v>40729</v>
      </c>
      <c r="S16" s="238">
        <f t="shared" si="0"/>
        <v>630</v>
      </c>
      <c r="T16" s="238">
        <f t="shared" si="1"/>
        <v>0</v>
      </c>
      <c r="U16" s="110" t="s">
        <v>237</v>
      </c>
      <c r="V16" s="239" t="s">
        <v>229</v>
      </c>
      <c r="W16" s="240"/>
      <c r="X16" s="235">
        <v>3589</v>
      </c>
      <c r="Y16" s="235" t="s">
        <v>517</v>
      </c>
    </row>
    <row r="17" spans="2:25" ht="15">
      <c r="B17" s="100">
        <v>40707</v>
      </c>
      <c r="C17" s="108">
        <v>223</v>
      </c>
      <c r="D17" s="109" t="s">
        <v>463</v>
      </c>
      <c r="E17" s="108" t="s">
        <v>461</v>
      </c>
      <c r="F17" s="169">
        <v>270</v>
      </c>
      <c r="G17" s="215">
        <v>1763</v>
      </c>
      <c r="H17" s="108">
        <v>22</v>
      </c>
      <c r="I17" s="22">
        <v>40710</v>
      </c>
      <c r="J17" s="22">
        <v>40711</v>
      </c>
      <c r="K17" s="104">
        <v>40719</v>
      </c>
      <c r="L17" s="105">
        <v>40717</v>
      </c>
      <c r="M17" s="106" t="s">
        <v>464</v>
      </c>
      <c r="N17" s="236">
        <v>156</v>
      </c>
      <c r="O17" s="237">
        <v>114</v>
      </c>
      <c r="P17" s="215" t="s">
        <v>436</v>
      </c>
      <c r="Q17" s="215">
        <v>20110523</v>
      </c>
      <c r="R17" s="215" t="s">
        <v>436</v>
      </c>
      <c r="S17" s="238">
        <f t="shared" si="0"/>
        <v>270</v>
      </c>
      <c r="T17" s="238">
        <f t="shared" si="1"/>
        <v>0</v>
      </c>
      <c r="U17" s="110" t="s">
        <v>237</v>
      </c>
      <c r="V17" s="239" t="s">
        <v>229</v>
      </c>
      <c r="W17" s="240"/>
      <c r="X17" s="235">
        <v>3595</v>
      </c>
      <c r="Y17" s="235" t="s">
        <v>517</v>
      </c>
    </row>
    <row r="18" spans="2:25" ht="15">
      <c r="B18" s="100">
        <v>40708</v>
      </c>
      <c r="C18" s="108">
        <v>224</v>
      </c>
      <c r="D18" s="109" t="s">
        <v>465</v>
      </c>
      <c r="E18" s="108" t="s">
        <v>461</v>
      </c>
      <c r="F18" s="169">
        <v>450</v>
      </c>
      <c r="G18" s="215">
        <v>1767</v>
      </c>
      <c r="H18" s="108">
        <v>22</v>
      </c>
      <c r="I18" s="22">
        <v>40709</v>
      </c>
      <c r="J18" s="22">
        <v>40711</v>
      </c>
      <c r="K18" s="104">
        <v>40719</v>
      </c>
      <c r="L18" s="105">
        <v>40717</v>
      </c>
      <c r="M18" s="106" t="s">
        <v>464</v>
      </c>
      <c r="N18" s="236">
        <v>283</v>
      </c>
      <c r="O18" s="237">
        <v>167</v>
      </c>
      <c r="P18" s="215" t="s">
        <v>436</v>
      </c>
      <c r="Q18" s="215">
        <v>20110504</v>
      </c>
      <c r="R18" s="215" t="s">
        <v>436</v>
      </c>
      <c r="S18" s="238">
        <f t="shared" si="0"/>
        <v>450</v>
      </c>
      <c r="T18" s="238">
        <f t="shared" si="1"/>
        <v>0</v>
      </c>
      <c r="U18" s="110" t="s">
        <v>237</v>
      </c>
      <c r="V18" s="239" t="s">
        <v>229</v>
      </c>
      <c r="W18" s="240"/>
      <c r="X18" s="235">
        <v>3608</v>
      </c>
      <c r="Y18" s="235" t="s">
        <v>517</v>
      </c>
    </row>
    <row r="19" spans="2:25" ht="15">
      <c r="B19" s="111">
        <v>40709</v>
      </c>
      <c r="C19" s="112">
        <v>225</v>
      </c>
      <c r="D19" s="113" t="s">
        <v>371</v>
      </c>
      <c r="E19" s="112" t="s">
        <v>26</v>
      </c>
      <c r="F19" s="236">
        <v>360</v>
      </c>
      <c r="G19" s="215" t="s">
        <v>466</v>
      </c>
      <c r="H19" s="112">
        <v>35</v>
      </c>
      <c r="I19" s="114">
        <v>40710</v>
      </c>
      <c r="J19" s="114">
        <v>40711</v>
      </c>
      <c r="K19" s="115">
        <v>40719</v>
      </c>
      <c r="L19" s="116">
        <v>40718</v>
      </c>
      <c r="M19" s="117" t="s">
        <v>467</v>
      </c>
      <c r="N19" s="236">
        <v>183</v>
      </c>
      <c r="O19" s="237">
        <v>177</v>
      </c>
      <c r="P19" s="215" t="s">
        <v>436</v>
      </c>
      <c r="Q19" s="209">
        <v>20110510</v>
      </c>
      <c r="R19" s="215" t="s">
        <v>436</v>
      </c>
      <c r="S19" s="238">
        <f t="shared" si="0"/>
        <v>360</v>
      </c>
      <c r="T19" s="238">
        <f t="shared" si="1"/>
        <v>0</v>
      </c>
      <c r="U19" s="110" t="s">
        <v>237</v>
      </c>
      <c r="V19" s="239" t="s">
        <v>229</v>
      </c>
      <c r="W19" s="240"/>
      <c r="X19" s="235">
        <v>3638</v>
      </c>
      <c r="Y19" s="235" t="s">
        <v>517</v>
      </c>
    </row>
    <row r="20" spans="2:25" ht="15">
      <c r="B20" s="111">
        <v>40709</v>
      </c>
      <c r="C20" s="112">
        <v>226</v>
      </c>
      <c r="D20" s="113" t="s">
        <v>19</v>
      </c>
      <c r="E20" s="112" t="s">
        <v>311</v>
      </c>
      <c r="F20" s="236">
        <v>540</v>
      </c>
      <c r="G20" s="215" t="s">
        <v>468</v>
      </c>
      <c r="H20" s="112">
        <v>35</v>
      </c>
      <c r="I20" s="114">
        <v>40715</v>
      </c>
      <c r="J20" s="114">
        <v>40717</v>
      </c>
      <c r="K20" s="118" t="s">
        <v>469</v>
      </c>
      <c r="L20" s="116">
        <v>40725</v>
      </c>
      <c r="M20" s="119" t="s">
        <v>470</v>
      </c>
      <c r="N20" s="241">
        <v>368.4</v>
      </c>
      <c r="O20" s="242">
        <v>171.6</v>
      </c>
      <c r="P20" s="215" t="s">
        <v>436</v>
      </c>
      <c r="Q20" s="209">
        <v>20110519</v>
      </c>
      <c r="R20" s="215" t="s">
        <v>436</v>
      </c>
      <c r="S20" s="238">
        <f t="shared" si="0"/>
        <v>540</v>
      </c>
      <c r="T20" s="238">
        <f t="shared" si="1"/>
        <v>0</v>
      </c>
      <c r="U20" s="110" t="s">
        <v>237</v>
      </c>
      <c r="V20" s="239" t="s">
        <v>229</v>
      </c>
      <c r="W20" s="240"/>
      <c r="X20" s="235">
        <v>3703</v>
      </c>
      <c r="Y20" s="235" t="s">
        <v>518</v>
      </c>
    </row>
    <row r="21" spans="2:25" ht="33.75">
      <c r="B21" s="111">
        <v>40709</v>
      </c>
      <c r="C21" s="112">
        <v>227</v>
      </c>
      <c r="D21" s="113" t="s">
        <v>433</v>
      </c>
      <c r="E21" s="112" t="s">
        <v>271</v>
      </c>
      <c r="F21" s="236">
        <v>270</v>
      </c>
      <c r="G21" s="215" t="s">
        <v>471</v>
      </c>
      <c r="H21" s="112">
        <v>37</v>
      </c>
      <c r="I21" s="114">
        <v>40718</v>
      </c>
      <c r="J21" s="114">
        <v>40719</v>
      </c>
      <c r="K21" s="115">
        <v>40727</v>
      </c>
      <c r="L21" s="116">
        <v>40730</v>
      </c>
      <c r="M21" s="117" t="s">
        <v>472</v>
      </c>
      <c r="N21" s="241">
        <v>270</v>
      </c>
      <c r="O21" s="242">
        <v>0</v>
      </c>
      <c r="P21" s="209" t="s">
        <v>436</v>
      </c>
      <c r="Q21" s="209" t="s">
        <v>436</v>
      </c>
      <c r="R21" s="209" t="s">
        <v>436</v>
      </c>
      <c r="S21" s="238">
        <f t="shared" si="0"/>
        <v>270</v>
      </c>
      <c r="T21" s="238">
        <f t="shared" si="1"/>
        <v>0</v>
      </c>
      <c r="U21" s="110" t="s">
        <v>237</v>
      </c>
      <c r="V21" s="233" t="s">
        <v>513</v>
      </c>
      <c r="W21" s="234" t="s">
        <v>519</v>
      </c>
      <c r="X21" s="235">
        <v>3702</v>
      </c>
      <c r="Y21" s="235" t="s">
        <v>518</v>
      </c>
    </row>
    <row r="22" spans="2:25" ht="15">
      <c r="B22" s="120">
        <v>40711</v>
      </c>
      <c r="C22" s="121">
        <v>228</v>
      </c>
      <c r="D22" s="122" t="s">
        <v>473</v>
      </c>
      <c r="E22" s="121" t="s">
        <v>61</v>
      </c>
      <c r="F22" s="243">
        <v>1980</v>
      </c>
      <c r="G22" s="244" t="s">
        <v>474</v>
      </c>
      <c r="H22" s="123" t="s">
        <v>42</v>
      </c>
      <c r="I22" s="114">
        <v>40714</v>
      </c>
      <c r="J22" s="114">
        <v>40724</v>
      </c>
      <c r="K22" s="115">
        <v>40732</v>
      </c>
      <c r="L22" s="126">
        <v>40750</v>
      </c>
      <c r="M22" s="117" t="s">
        <v>505</v>
      </c>
      <c r="N22" s="241">
        <v>1980</v>
      </c>
      <c r="O22" s="242"/>
      <c r="P22" s="209"/>
      <c r="Q22" s="209"/>
      <c r="R22" s="209"/>
      <c r="S22" s="238">
        <f t="shared" si="0"/>
        <v>1980</v>
      </c>
      <c r="T22" s="238">
        <f t="shared" si="1"/>
        <v>0</v>
      </c>
      <c r="U22" s="110" t="s">
        <v>237</v>
      </c>
      <c r="V22" s="239" t="s">
        <v>229</v>
      </c>
      <c r="W22" s="245"/>
      <c r="X22" s="246">
        <v>3719</v>
      </c>
      <c r="Y22" s="235" t="s">
        <v>516</v>
      </c>
    </row>
    <row r="23" spans="2:25" ht="15">
      <c r="B23" s="120">
        <v>40714</v>
      </c>
      <c r="C23" s="121">
        <v>229</v>
      </c>
      <c r="D23" s="122" t="s">
        <v>45</v>
      </c>
      <c r="E23" s="121" t="s">
        <v>74</v>
      </c>
      <c r="F23" s="243">
        <v>360</v>
      </c>
      <c r="G23" s="244" t="s">
        <v>475</v>
      </c>
      <c r="H23" s="123" t="s">
        <v>42</v>
      </c>
      <c r="I23" s="114">
        <v>40714</v>
      </c>
      <c r="J23" s="114">
        <v>40716</v>
      </c>
      <c r="K23" s="115">
        <v>40724</v>
      </c>
      <c r="L23" s="116">
        <v>40724</v>
      </c>
      <c r="M23" s="117" t="s">
        <v>476</v>
      </c>
      <c r="N23" s="241">
        <v>297.9</v>
      </c>
      <c r="O23" s="242">
        <v>62.1</v>
      </c>
      <c r="P23" s="209">
        <v>47797677</v>
      </c>
      <c r="Q23" s="209">
        <v>20110518</v>
      </c>
      <c r="R23" s="210">
        <v>40728</v>
      </c>
      <c r="S23" s="238">
        <f t="shared" si="0"/>
        <v>360</v>
      </c>
      <c r="T23" s="238">
        <f t="shared" si="1"/>
        <v>0</v>
      </c>
      <c r="U23" s="110" t="s">
        <v>237</v>
      </c>
      <c r="V23" s="239" t="s">
        <v>229</v>
      </c>
      <c r="W23" s="245"/>
      <c r="X23" s="246">
        <v>3718</v>
      </c>
      <c r="Y23" s="235" t="s">
        <v>518</v>
      </c>
    </row>
    <row r="24" spans="2:25" ht="15">
      <c r="B24" s="120">
        <v>40714</v>
      </c>
      <c r="C24" s="121">
        <v>230</v>
      </c>
      <c r="D24" s="122" t="s">
        <v>39</v>
      </c>
      <c r="E24" s="121" t="s">
        <v>26</v>
      </c>
      <c r="F24" s="243">
        <v>360</v>
      </c>
      <c r="G24" s="244">
        <v>1811</v>
      </c>
      <c r="H24" s="123" t="s">
        <v>42</v>
      </c>
      <c r="I24" s="114">
        <v>40715</v>
      </c>
      <c r="J24" s="114">
        <v>40717</v>
      </c>
      <c r="K24" s="115" t="s">
        <v>469</v>
      </c>
      <c r="L24" s="116">
        <v>40724</v>
      </c>
      <c r="M24" s="117" t="s">
        <v>477</v>
      </c>
      <c r="N24" s="241">
        <v>263</v>
      </c>
      <c r="O24" s="242">
        <v>97</v>
      </c>
      <c r="P24" s="215" t="s">
        <v>436</v>
      </c>
      <c r="Q24" s="209">
        <v>20110520</v>
      </c>
      <c r="R24" s="215" t="s">
        <v>436</v>
      </c>
      <c r="S24" s="238">
        <f t="shared" si="0"/>
        <v>360</v>
      </c>
      <c r="T24" s="238">
        <f t="shared" si="1"/>
        <v>0</v>
      </c>
      <c r="U24" s="110" t="s">
        <v>237</v>
      </c>
      <c r="V24" s="239" t="s">
        <v>229</v>
      </c>
      <c r="W24" s="245"/>
      <c r="X24" s="247"/>
      <c r="Y24" s="235" t="s">
        <v>518</v>
      </c>
    </row>
    <row r="25" spans="2:25" ht="15">
      <c r="B25" s="111">
        <v>40714</v>
      </c>
      <c r="C25" s="112">
        <v>231</v>
      </c>
      <c r="D25" s="113" t="s">
        <v>192</v>
      </c>
      <c r="E25" s="112" t="s">
        <v>247</v>
      </c>
      <c r="F25" s="236">
        <v>500</v>
      </c>
      <c r="G25" s="215">
        <v>1819</v>
      </c>
      <c r="H25" s="103" t="s">
        <v>42</v>
      </c>
      <c r="I25" s="114">
        <v>40723</v>
      </c>
      <c r="J25" s="114">
        <v>40695</v>
      </c>
      <c r="K25" s="115">
        <v>40733</v>
      </c>
      <c r="L25" s="116">
        <v>40735</v>
      </c>
      <c r="M25" s="117" t="s">
        <v>478</v>
      </c>
      <c r="N25" s="241">
        <v>500</v>
      </c>
      <c r="O25" s="242" t="s">
        <v>436</v>
      </c>
      <c r="P25" s="209" t="s">
        <v>436</v>
      </c>
      <c r="Q25" s="209" t="s">
        <v>436</v>
      </c>
      <c r="R25" s="209" t="s">
        <v>436</v>
      </c>
      <c r="S25" s="238">
        <v>500</v>
      </c>
      <c r="T25" s="238">
        <f t="shared" si="1"/>
        <v>0</v>
      </c>
      <c r="U25" s="110" t="s">
        <v>237</v>
      </c>
      <c r="V25" s="239" t="s">
        <v>229</v>
      </c>
      <c r="W25" s="245"/>
      <c r="X25" s="246">
        <v>3816</v>
      </c>
      <c r="Y25" s="235"/>
    </row>
    <row r="26" spans="2:25" ht="33.75">
      <c r="B26" s="120">
        <v>40714</v>
      </c>
      <c r="C26" s="121">
        <v>232</v>
      </c>
      <c r="D26" s="122" t="s">
        <v>114</v>
      </c>
      <c r="E26" s="121" t="s">
        <v>20</v>
      </c>
      <c r="F26" s="243">
        <v>360</v>
      </c>
      <c r="G26" s="244">
        <v>1813</v>
      </c>
      <c r="H26" s="123" t="s">
        <v>42</v>
      </c>
      <c r="I26" s="114">
        <v>40716</v>
      </c>
      <c r="J26" s="114">
        <v>40718</v>
      </c>
      <c r="K26" s="115">
        <v>40726</v>
      </c>
      <c r="L26" s="116">
        <v>40730</v>
      </c>
      <c r="M26" s="117" t="s">
        <v>479</v>
      </c>
      <c r="N26" s="241">
        <v>360</v>
      </c>
      <c r="O26" s="242">
        <v>0</v>
      </c>
      <c r="P26" s="209" t="s">
        <v>436</v>
      </c>
      <c r="Q26" s="209" t="s">
        <v>436</v>
      </c>
      <c r="R26" s="209" t="s">
        <v>436</v>
      </c>
      <c r="S26" s="238">
        <f t="shared" si="0"/>
        <v>360</v>
      </c>
      <c r="T26" s="238">
        <f t="shared" si="1"/>
        <v>0</v>
      </c>
      <c r="U26" s="110" t="s">
        <v>237</v>
      </c>
      <c r="V26" s="233" t="s">
        <v>513</v>
      </c>
      <c r="W26" s="234" t="s">
        <v>519</v>
      </c>
      <c r="X26" s="246">
        <v>3760</v>
      </c>
      <c r="Y26" s="235" t="s">
        <v>518</v>
      </c>
    </row>
    <row r="27" spans="2:25" ht="33.75">
      <c r="B27" s="120">
        <v>40714</v>
      </c>
      <c r="C27" s="121">
        <v>233</v>
      </c>
      <c r="D27" s="122" t="s">
        <v>149</v>
      </c>
      <c r="E27" s="121" t="s">
        <v>480</v>
      </c>
      <c r="F27" s="243">
        <v>360</v>
      </c>
      <c r="G27" s="244" t="s">
        <v>481</v>
      </c>
      <c r="H27" s="123" t="s">
        <v>42</v>
      </c>
      <c r="I27" s="114">
        <v>40716</v>
      </c>
      <c r="J27" s="114">
        <v>40718</v>
      </c>
      <c r="K27" s="115">
        <v>40726</v>
      </c>
      <c r="L27" s="116">
        <v>40730</v>
      </c>
      <c r="M27" s="117" t="s">
        <v>482</v>
      </c>
      <c r="N27" s="241">
        <v>360</v>
      </c>
      <c r="O27" s="242">
        <v>0</v>
      </c>
      <c r="P27" s="209" t="s">
        <v>436</v>
      </c>
      <c r="Q27" s="217" t="s">
        <v>436</v>
      </c>
      <c r="R27" s="217" t="s">
        <v>436</v>
      </c>
      <c r="S27" s="238">
        <f t="shared" si="0"/>
        <v>360</v>
      </c>
      <c r="T27" s="238">
        <f t="shared" si="1"/>
        <v>0</v>
      </c>
      <c r="U27" s="110" t="s">
        <v>237</v>
      </c>
      <c r="V27" s="233" t="s">
        <v>513</v>
      </c>
      <c r="W27" s="234" t="s">
        <v>519</v>
      </c>
      <c r="X27" s="246">
        <v>3759</v>
      </c>
      <c r="Y27" s="235" t="s">
        <v>518</v>
      </c>
    </row>
    <row r="28" spans="2:25" ht="15">
      <c r="B28" s="120">
        <v>40714</v>
      </c>
      <c r="C28" s="121">
        <v>234</v>
      </c>
      <c r="D28" s="122" t="s">
        <v>445</v>
      </c>
      <c r="E28" s="121" t="s">
        <v>271</v>
      </c>
      <c r="F28" s="243">
        <v>360</v>
      </c>
      <c r="G28" s="244" t="s">
        <v>483</v>
      </c>
      <c r="H28" s="123" t="s">
        <v>42</v>
      </c>
      <c r="I28" s="114">
        <v>40717</v>
      </c>
      <c r="J28" s="114">
        <v>40719</v>
      </c>
      <c r="K28" s="115">
        <v>40726</v>
      </c>
      <c r="L28" s="116">
        <v>40722</v>
      </c>
      <c r="M28" s="117" t="s">
        <v>484</v>
      </c>
      <c r="N28" s="241">
        <v>360</v>
      </c>
      <c r="O28" s="242">
        <v>0</v>
      </c>
      <c r="P28" s="209" t="s">
        <v>436</v>
      </c>
      <c r="Q28" s="209" t="s">
        <v>436</v>
      </c>
      <c r="R28" s="209" t="s">
        <v>436</v>
      </c>
      <c r="S28" s="238">
        <f t="shared" si="0"/>
        <v>360</v>
      </c>
      <c r="T28" s="238">
        <f t="shared" si="1"/>
        <v>0</v>
      </c>
      <c r="U28" s="110" t="s">
        <v>237</v>
      </c>
      <c r="V28" s="233" t="s">
        <v>229</v>
      </c>
      <c r="W28" s="245"/>
      <c r="X28" s="246">
        <v>3761</v>
      </c>
      <c r="Y28" s="235" t="s">
        <v>518</v>
      </c>
    </row>
    <row r="29" spans="2:25" ht="15">
      <c r="B29" s="111">
        <v>40718</v>
      </c>
      <c r="C29" s="112">
        <v>235</v>
      </c>
      <c r="D29" s="125" t="s">
        <v>445</v>
      </c>
      <c r="E29" s="112" t="s">
        <v>61</v>
      </c>
      <c r="F29" s="236">
        <v>450</v>
      </c>
      <c r="G29" s="215" t="s">
        <v>485</v>
      </c>
      <c r="H29" s="103" t="s">
        <v>42</v>
      </c>
      <c r="I29" s="114">
        <v>40727</v>
      </c>
      <c r="J29" s="114">
        <v>40729</v>
      </c>
      <c r="K29" s="115">
        <v>40737</v>
      </c>
      <c r="L29" s="126">
        <v>40736</v>
      </c>
      <c r="M29" s="117" t="s">
        <v>486</v>
      </c>
      <c r="N29" s="241">
        <v>437.5</v>
      </c>
      <c r="O29" s="242">
        <v>12.5</v>
      </c>
      <c r="P29" s="209">
        <v>47798880</v>
      </c>
      <c r="Q29" s="209">
        <v>20110540</v>
      </c>
      <c r="R29" s="216">
        <v>40737</v>
      </c>
      <c r="S29" s="238">
        <f t="shared" si="0"/>
        <v>450</v>
      </c>
      <c r="T29" s="238">
        <f t="shared" si="1"/>
        <v>0</v>
      </c>
      <c r="U29" s="110" t="s">
        <v>237</v>
      </c>
      <c r="V29" s="233" t="s">
        <v>229</v>
      </c>
      <c r="W29" s="245"/>
      <c r="X29" s="246">
        <v>3982</v>
      </c>
      <c r="Y29" s="235" t="s">
        <v>516</v>
      </c>
    </row>
    <row r="30" spans="2:25" ht="15">
      <c r="B30" s="111">
        <v>40718</v>
      </c>
      <c r="C30" s="112">
        <v>236</v>
      </c>
      <c r="D30" s="125" t="s">
        <v>445</v>
      </c>
      <c r="E30" s="112" t="s">
        <v>487</v>
      </c>
      <c r="F30" s="236">
        <v>540</v>
      </c>
      <c r="G30" s="215" t="s">
        <v>488</v>
      </c>
      <c r="H30" s="103"/>
      <c r="I30" s="114">
        <v>40723</v>
      </c>
      <c r="J30" s="114">
        <v>40726</v>
      </c>
      <c r="K30" s="115">
        <v>40734</v>
      </c>
      <c r="L30" s="126">
        <v>40736</v>
      </c>
      <c r="M30" s="117" t="s">
        <v>489</v>
      </c>
      <c r="N30" s="241">
        <v>540</v>
      </c>
      <c r="O30" s="242" t="s">
        <v>436</v>
      </c>
      <c r="P30" s="209" t="s">
        <v>436</v>
      </c>
      <c r="Q30" s="209" t="s">
        <v>436</v>
      </c>
      <c r="R30" s="209" t="s">
        <v>436</v>
      </c>
      <c r="S30" s="238">
        <v>540</v>
      </c>
      <c r="T30" s="238">
        <f t="shared" si="1"/>
        <v>0</v>
      </c>
      <c r="U30" s="110" t="s">
        <v>237</v>
      </c>
      <c r="V30" s="233" t="s">
        <v>229</v>
      </c>
      <c r="W30" s="245"/>
      <c r="X30" s="246">
        <v>3946</v>
      </c>
      <c r="Y30" s="235" t="s">
        <v>516</v>
      </c>
    </row>
    <row r="31" spans="2:25" ht="15">
      <c r="B31" s="111">
        <v>40718</v>
      </c>
      <c r="C31" s="112">
        <v>237</v>
      </c>
      <c r="D31" s="125" t="s">
        <v>371</v>
      </c>
      <c r="E31" s="112" t="s">
        <v>490</v>
      </c>
      <c r="F31" s="236">
        <v>180</v>
      </c>
      <c r="G31" s="215">
        <v>1844</v>
      </c>
      <c r="H31" s="127">
        <v>35</v>
      </c>
      <c r="I31" s="114">
        <v>40720</v>
      </c>
      <c r="J31" s="114">
        <v>40721</v>
      </c>
      <c r="K31" s="115">
        <v>40728</v>
      </c>
      <c r="L31" s="116">
        <v>40728</v>
      </c>
      <c r="M31" s="117" t="s">
        <v>491</v>
      </c>
      <c r="N31" s="241">
        <v>140.5</v>
      </c>
      <c r="O31" s="242">
        <v>39.5</v>
      </c>
      <c r="P31" s="209">
        <v>47797048</v>
      </c>
      <c r="Q31" s="209">
        <v>20110521</v>
      </c>
      <c r="R31" s="210">
        <v>40728</v>
      </c>
      <c r="S31" s="238">
        <f t="shared" si="0"/>
        <v>180</v>
      </c>
      <c r="T31" s="238">
        <f t="shared" si="1"/>
        <v>0</v>
      </c>
      <c r="U31" s="124" t="s">
        <v>237</v>
      </c>
      <c r="V31" s="233" t="s">
        <v>229</v>
      </c>
      <c r="W31" s="245"/>
      <c r="X31" s="246">
        <v>3916</v>
      </c>
      <c r="Y31" s="235" t="s">
        <v>518</v>
      </c>
    </row>
    <row r="32" spans="2:25" ht="15">
      <c r="B32" s="100">
        <v>40721</v>
      </c>
      <c r="C32" s="108">
        <v>238</v>
      </c>
      <c r="D32" s="109" t="s">
        <v>492</v>
      </c>
      <c r="E32" s="112" t="s">
        <v>493</v>
      </c>
      <c r="F32" s="236">
        <v>2700</v>
      </c>
      <c r="G32" s="215" t="s">
        <v>494</v>
      </c>
      <c r="H32" s="103" t="s">
        <v>42</v>
      </c>
      <c r="I32" s="114">
        <v>40721</v>
      </c>
      <c r="J32" s="128">
        <v>40735</v>
      </c>
      <c r="K32" s="115">
        <v>40743</v>
      </c>
      <c r="L32" s="126">
        <v>40744</v>
      </c>
      <c r="M32" s="117" t="s">
        <v>503</v>
      </c>
      <c r="N32" s="241">
        <v>1852.02</v>
      </c>
      <c r="O32" s="242">
        <v>847.98</v>
      </c>
      <c r="P32" s="209" t="s">
        <v>507</v>
      </c>
      <c r="Q32" s="209">
        <v>20110564</v>
      </c>
      <c r="R32" s="209">
        <v>21072011</v>
      </c>
      <c r="S32" s="238">
        <f t="shared" si="0"/>
        <v>2700</v>
      </c>
      <c r="T32" s="238">
        <f t="shared" si="1"/>
        <v>0</v>
      </c>
      <c r="U32" s="124" t="s">
        <v>237</v>
      </c>
      <c r="V32" s="233" t="s">
        <v>229</v>
      </c>
      <c r="W32" s="245"/>
      <c r="X32" s="246">
        <v>3969</v>
      </c>
      <c r="Y32" s="235" t="s">
        <v>520</v>
      </c>
    </row>
    <row r="33" spans="2:25" ht="15">
      <c r="B33" s="100">
        <v>40721</v>
      </c>
      <c r="C33" s="108">
        <v>239</v>
      </c>
      <c r="D33" s="109" t="s">
        <v>495</v>
      </c>
      <c r="E33" s="112" t="s">
        <v>496</v>
      </c>
      <c r="F33" s="236">
        <v>2700</v>
      </c>
      <c r="G33" s="215">
        <v>1854</v>
      </c>
      <c r="H33" s="103" t="s">
        <v>42</v>
      </c>
      <c r="I33" s="114">
        <v>40723</v>
      </c>
      <c r="J33" s="128">
        <v>40737</v>
      </c>
      <c r="K33" s="115">
        <v>40745</v>
      </c>
      <c r="L33" s="126">
        <v>40744</v>
      </c>
      <c r="M33" s="117" t="s">
        <v>504</v>
      </c>
      <c r="N33" s="241">
        <v>1421</v>
      </c>
      <c r="O33" s="242">
        <v>1279</v>
      </c>
      <c r="P33" s="209">
        <v>47773511</v>
      </c>
      <c r="Q33" s="209">
        <v>20110561</v>
      </c>
      <c r="R33" s="210">
        <v>40745</v>
      </c>
      <c r="S33" s="238">
        <f t="shared" si="0"/>
        <v>2700</v>
      </c>
      <c r="T33" s="238">
        <f t="shared" si="1"/>
        <v>0</v>
      </c>
      <c r="U33" s="124" t="s">
        <v>237</v>
      </c>
      <c r="V33" s="233" t="s">
        <v>229</v>
      </c>
      <c r="W33" s="245"/>
      <c r="X33" s="246">
        <v>3968</v>
      </c>
      <c r="Y33" s="235" t="s">
        <v>520</v>
      </c>
    </row>
    <row r="34" spans="2:25" ht="15">
      <c r="B34" s="129">
        <v>40724</v>
      </c>
      <c r="C34" s="130">
        <v>240</v>
      </c>
      <c r="D34" s="248" t="s">
        <v>473</v>
      </c>
      <c r="E34" s="131" t="s">
        <v>61</v>
      </c>
      <c r="F34" s="249">
        <v>2700</v>
      </c>
      <c r="G34" s="250">
        <v>1893</v>
      </c>
      <c r="H34" s="132" t="s">
        <v>42</v>
      </c>
      <c r="I34" s="133">
        <v>40725</v>
      </c>
      <c r="J34" s="133">
        <v>40739</v>
      </c>
      <c r="K34" s="115">
        <v>40747</v>
      </c>
      <c r="L34" s="126">
        <v>40750</v>
      </c>
      <c r="M34" s="117" t="s">
        <v>505</v>
      </c>
      <c r="N34" s="241">
        <v>1952.3</v>
      </c>
      <c r="O34" s="242">
        <v>747.7</v>
      </c>
      <c r="P34" s="209">
        <v>48352065</v>
      </c>
      <c r="Q34" s="209">
        <v>20110576</v>
      </c>
      <c r="R34" s="210">
        <v>40751</v>
      </c>
      <c r="S34" s="238">
        <f t="shared" si="0"/>
        <v>2700</v>
      </c>
      <c r="T34" s="238">
        <f t="shared" si="1"/>
        <v>0</v>
      </c>
      <c r="U34" s="124" t="s">
        <v>237</v>
      </c>
      <c r="V34" s="233" t="s">
        <v>229</v>
      </c>
      <c r="W34" s="245"/>
      <c r="X34" s="246">
        <v>4057</v>
      </c>
      <c r="Y34" s="235" t="s">
        <v>521</v>
      </c>
    </row>
    <row r="35" spans="2:25" ht="15.75" thickBot="1">
      <c r="B35" s="134">
        <v>40724</v>
      </c>
      <c r="C35" s="135">
        <v>241</v>
      </c>
      <c r="D35" s="136" t="s">
        <v>497</v>
      </c>
      <c r="E35" s="137" t="s">
        <v>498</v>
      </c>
      <c r="F35" s="251">
        <v>360</v>
      </c>
      <c r="G35" s="252">
        <v>1896</v>
      </c>
      <c r="H35" s="137">
        <v>35</v>
      </c>
      <c r="I35" s="144">
        <v>40735</v>
      </c>
      <c r="J35" s="144">
        <v>40736</v>
      </c>
      <c r="K35" s="138">
        <v>40744</v>
      </c>
      <c r="L35" s="208">
        <v>40745</v>
      </c>
      <c r="M35" s="139" t="s">
        <v>506</v>
      </c>
      <c r="N35" s="253">
        <v>245</v>
      </c>
      <c r="O35" s="254">
        <v>115</v>
      </c>
      <c r="P35" s="211">
        <v>46091678</v>
      </c>
      <c r="Q35" s="212">
        <v>20110560</v>
      </c>
      <c r="R35" s="213">
        <v>40745</v>
      </c>
      <c r="S35" s="255">
        <f t="shared" si="0"/>
        <v>360</v>
      </c>
      <c r="T35" s="255">
        <f t="shared" si="1"/>
        <v>0</v>
      </c>
      <c r="U35" s="256" t="s">
        <v>237</v>
      </c>
      <c r="V35" s="239" t="s">
        <v>229</v>
      </c>
      <c r="W35" s="240"/>
      <c r="X35" s="217">
        <v>4062</v>
      </c>
      <c r="Y35" s="235" t="s">
        <v>520</v>
      </c>
    </row>
    <row r="36" spans="2:25" ht="15.75" thickBot="1">
      <c r="B36" s="47"/>
      <c r="C36" s="45"/>
      <c r="D36" s="45"/>
      <c r="E36" s="47"/>
      <c r="F36" s="257">
        <f>SUM(F8:F35)</f>
        <v>27815</v>
      </c>
      <c r="G36" s="219"/>
      <c r="H36" s="47"/>
      <c r="I36" s="45"/>
      <c r="J36" s="140"/>
      <c r="K36" s="141"/>
      <c r="L36" s="44"/>
      <c r="M36" s="44"/>
      <c r="N36" s="258">
        <f>SUM(N8:N35)</f>
        <v>21070.12</v>
      </c>
      <c r="O36" s="259">
        <f>SUM(O8:O35)</f>
        <v>6744.88</v>
      </c>
      <c r="P36" s="80"/>
      <c r="Q36" s="44"/>
      <c r="R36" s="44"/>
      <c r="S36" s="260">
        <f>SUM(S8:S35)</f>
        <v>27815</v>
      </c>
      <c r="T36" s="260">
        <f>SUM(T8:T35)</f>
        <v>0</v>
      </c>
      <c r="U36" s="47"/>
      <c r="V36" s="47"/>
      <c r="W36" s="47"/>
      <c r="X36" s="47"/>
      <c r="Y36" s="47"/>
    </row>
    <row r="37" spans="2:25" ht="15">
      <c r="B37" s="47"/>
      <c r="C37" s="45"/>
      <c r="D37" s="45"/>
      <c r="E37" s="47"/>
      <c r="F37" s="261"/>
      <c r="G37" s="219"/>
      <c r="H37" s="47"/>
      <c r="I37" s="45"/>
      <c r="J37" s="140"/>
      <c r="K37" s="141"/>
      <c r="L37" s="44"/>
      <c r="M37" s="44"/>
      <c r="N37" s="261"/>
      <c r="O37" s="261"/>
      <c r="P37" s="80"/>
      <c r="Q37" s="44"/>
      <c r="R37" s="44"/>
      <c r="S37" s="142"/>
      <c r="T37" s="143"/>
      <c r="U37" s="47"/>
      <c r="V37" s="47"/>
      <c r="W37" s="47"/>
      <c r="X37" s="47"/>
      <c r="Y37" s="47"/>
    </row>
    <row r="38" spans="2:25" ht="15">
      <c r="B38" s="44" t="s">
        <v>227</v>
      </c>
      <c r="C38" s="44"/>
      <c r="D38" s="45"/>
      <c r="E38" s="46"/>
      <c r="F38" s="261"/>
      <c r="G38" s="219"/>
      <c r="H38" s="47"/>
      <c r="I38" s="45"/>
      <c r="J38" s="140"/>
      <c r="K38" s="141"/>
      <c r="L38" s="44"/>
      <c r="M38" s="44"/>
      <c r="N38" s="261"/>
      <c r="O38" s="261"/>
      <c r="P38" s="80"/>
      <c r="Q38" s="44"/>
      <c r="R38" s="44"/>
      <c r="S38" s="142"/>
      <c r="T38" s="143"/>
      <c r="U38" s="47"/>
      <c r="V38" s="47"/>
      <c r="W38" s="47"/>
      <c r="X38" s="47"/>
      <c r="Y38" s="47"/>
    </row>
    <row r="39" spans="2:25" ht="15.75" thickBot="1">
      <c r="B39" s="47"/>
      <c r="C39" s="45"/>
      <c r="D39" s="45"/>
      <c r="E39" s="46"/>
      <c r="F39" s="261"/>
      <c r="G39" s="219"/>
      <c r="H39" s="47"/>
      <c r="I39" s="45"/>
      <c r="J39" s="140"/>
      <c r="K39" s="141"/>
      <c r="L39" s="44"/>
      <c r="M39" s="44"/>
      <c r="N39" s="261"/>
      <c r="O39" s="261"/>
      <c r="P39" s="80"/>
      <c r="Q39" s="220"/>
      <c r="R39" s="44"/>
      <c r="S39" s="142"/>
      <c r="T39" s="143"/>
      <c r="U39" s="47"/>
      <c r="V39" s="47"/>
      <c r="W39" s="47"/>
      <c r="X39" s="47"/>
      <c r="Y39" s="47"/>
    </row>
    <row r="40" spans="2:25" ht="24" thickBot="1">
      <c r="B40" s="203" t="s">
        <v>239</v>
      </c>
      <c r="C40" s="204" t="s">
        <v>240</v>
      </c>
      <c r="D40" s="205" t="s">
        <v>241</v>
      </c>
      <c r="E40" s="206" t="s">
        <v>228</v>
      </c>
      <c r="F40" s="261"/>
      <c r="G40" s="219"/>
      <c r="H40" s="47"/>
      <c r="I40" s="45"/>
      <c r="J40" s="140"/>
      <c r="K40" s="141"/>
      <c r="L40" s="44"/>
      <c r="M40" s="44"/>
      <c r="N40" s="261"/>
      <c r="O40" s="261"/>
      <c r="P40" s="80"/>
      <c r="Q40" s="44"/>
      <c r="R40" s="44"/>
      <c r="S40" s="142"/>
      <c r="T40" s="143"/>
      <c r="U40" s="47"/>
      <c r="V40" s="47"/>
      <c r="W40" s="47"/>
      <c r="X40" s="47"/>
      <c r="Y40" s="47"/>
    </row>
    <row r="41" spans="2:25" ht="15.75" thickBot="1">
      <c r="B41" s="48">
        <f>SUM(F36)</f>
        <v>27815</v>
      </c>
      <c r="C41" s="49">
        <f>SUM(N36)</f>
        <v>21070.12</v>
      </c>
      <c r="D41" s="49">
        <f>SUM(O36)</f>
        <v>6744.88</v>
      </c>
      <c r="E41" s="50">
        <f>SUM(B41-C41-D41)</f>
        <v>9.094947017729282E-13</v>
      </c>
      <c r="F41" s="261"/>
      <c r="G41" s="219"/>
      <c r="H41" s="47"/>
      <c r="I41" s="45"/>
      <c r="J41" s="140"/>
      <c r="K41" s="141"/>
      <c r="L41" s="44"/>
      <c r="M41" s="44"/>
      <c r="N41" s="261"/>
      <c r="O41" s="261"/>
      <c r="P41" s="80"/>
      <c r="Q41" s="44"/>
      <c r="R41" s="44"/>
      <c r="S41" s="142"/>
      <c r="T41" s="143"/>
      <c r="U41" s="47"/>
      <c r="V41" s="47"/>
      <c r="W41" s="47"/>
      <c r="X41" s="47"/>
      <c r="Y41" s="47"/>
    </row>
    <row r="42" spans="2:25" ht="15">
      <c r="B42" s="47"/>
      <c r="C42" s="51">
        <f>SUM(C41/B41)</f>
        <v>0.7575092575948229</v>
      </c>
      <c r="D42" s="51">
        <f>SUM(D41/B41)</f>
        <v>0.24249074240517707</v>
      </c>
      <c r="E42" s="51">
        <f>SUM(E41/B41)</f>
        <v>3.269799395192983E-17</v>
      </c>
      <c r="F42" s="261"/>
      <c r="G42" s="219"/>
      <c r="H42" s="47"/>
      <c r="I42" s="45"/>
      <c r="J42" s="140"/>
      <c r="K42" s="141"/>
      <c r="L42" s="44" t="s">
        <v>522</v>
      </c>
      <c r="M42" s="44"/>
      <c r="N42" s="261"/>
      <c r="O42" s="261"/>
      <c r="P42" s="80"/>
      <c r="Q42" s="44"/>
      <c r="R42" s="44"/>
      <c r="S42" s="142"/>
      <c r="T42" s="143"/>
      <c r="U42" s="47"/>
      <c r="V42" s="47"/>
      <c r="W42" s="47"/>
      <c r="X42" s="47"/>
      <c r="Y42" s="47"/>
    </row>
    <row r="43" spans="2:25" ht="15">
      <c r="B43" s="47"/>
      <c r="C43" s="51"/>
      <c r="D43" s="51"/>
      <c r="E43" s="51"/>
      <c r="F43" s="261"/>
      <c r="G43" s="219"/>
      <c r="H43" s="47"/>
      <c r="I43" s="45"/>
      <c r="J43" s="140"/>
      <c r="K43" s="141"/>
      <c r="L43" s="44"/>
      <c r="M43" s="44"/>
      <c r="N43" s="261"/>
      <c r="O43" s="261"/>
      <c r="P43" s="80"/>
      <c r="Q43" s="44"/>
      <c r="R43" s="44"/>
      <c r="S43" s="142"/>
      <c r="T43" s="143"/>
      <c r="U43" s="47"/>
      <c r="V43" s="47"/>
      <c r="W43" s="47"/>
      <c r="X43" s="47"/>
      <c r="Y43" s="47"/>
    </row>
    <row r="44" spans="2:25" ht="15">
      <c r="B44" s="47"/>
      <c r="C44" s="45"/>
      <c r="D44" s="45"/>
      <c r="E44" s="47"/>
      <c r="F44" s="262"/>
      <c r="G44" s="219"/>
      <c r="H44" s="47"/>
      <c r="I44" s="45"/>
      <c r="J44" s="45"/>
      <c r="K44" s="47"/>
      <c r="L44" s="44"/>
      <c r="M44" s="44"/>
      <c r="N44" s="220"/>
      <c r="O44" s="220"/>
      <c r="P44" s="80"/>
      <c r="Q44" s="44"/>
      <c r="R44" s="44"/>
      <c r="S44" s="143"/>
      <c r="T44" s="143"/>
      <c r="U44" s="47"/>
      <c r="V44" s="47"/>
      <c r="W44" s="47"/>
      <c r="X44" s="47"/>
      <c r="Y44" s="47"/>
    </row>
    <row r="45" spans="2:25" ht="15">
      <c r="B45" s="145" t="s">
        <v>238</v>
      </c>
      <c r="C45" s="147"/>
      <c r="D45" s="45"/>
      <c r="E45" s="47"/>
      <c r="F45" s="218"/>
      <c r="G45" s="219"/>
      <c r="H45" s="47"/>
      <c r="I45" s="45"/>
      <c r="J45" s="45"/>
      <c r="K45" s="47"/>
      <c r="L45" s="44"/>
      <c r="M45" s="44"/>
      <c r="N45" s="220"/>
      <c r="O45" s="220"/>
      <c r="P45" s="80"/>
      <c r="Q45" s="44"/>
      <c r="R45" s="44"/>
      <c r="S45" s="143"/>
      <c r="T45" s="143"/>
      <c r="U45" s="47"/>
      <c r="V45" s="47"/>
      <c r="W45" s="47"/>
      <c r="X45" s="47"/>
      <c r="Y45" s="47"/>
    </row>
    <row r="46" spans="2:25" ht="15">
      <c r="B46" s="145" t="s">
        <v>17</v>
      </c>
      <c r="C46" s="146"/>
      <c r="D46" s="45"/>
      <c r="E46" s="47"/>
      <c r="F46" s="218"/>
      <c r="G46" s="219"/>
      <c r="H46" s="47"/>
      <c r="I46" s="45"/>
      <c r="J46" s="45"/>
      <c r="K46" s="47"/>
      <c r="L46" s="44"/>
      <c r="M46" s="44"/>
      <c r="N46" s="220"/>
      <c r="O46" s="220"/>
      <c r="P46" s="80"/>
      <c r="Q46" s="44"/>
      <c r="R46" s="44"/>
      <c r="S46" s="143"/>
      <c r="T46" s="143"/>
      <c r="U46" s="47"/>
      <c r="V46" s="47"/>
      <c r="W46" s="47"/>
      <c r="X46" s="47"/>
      <c r="Y46" s="47"/>
    </row>
    <row r="47" spans="2:25" ht="15">
      <c r="B47" s="145" t="s">
        <v>243</v>
      </c>
      <c r="C47" s="148"/>
      <c r="D47" s="45"/>
      <c r="E47" s="47"/>
      <c r="F47" s="218"/>
      <c r="G47" s="219"/>
      <c r="H47" s="47"/>
      <c r="I47" s="45"/>
      <c r="J47" s="45"/>
      <c r="K47" s="47"/>
      <c r="L47" s="44"/>
      <c r="M47" s="44"/>
      <c r="N47" s="220"/>
      <c r="O47" s="220"/>
      <c r="P47" s="80"/>
      <c r="Q47" s="44"/>
      <c r="R47" s="44"/>
      <c r="S47" s="143"/>
      <c r="T47" s="143"/>
      <c r="U47" s="47"/>
      <c r="V47" s="47"/>
      <c r="W47" s="47"/>
      <c r="X47" s="47"/>
      <c r="Y4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chuerta</dc:creator>
  <cp:keywords/>
  <dc:description/>
  <cp:lastModifiedBy>gaparicio</cp:lastModifiedBy>
  <cp:lastPrinted>2011-07-13T16:37:51Z</cp:lastPrinted>
  <dcterms:created xsi:type="dcterms:W3CDTF">2011-07-12T18:10:40Z</dcterms:created>
  <dcterms:modified xsi:type="dcterms:W3CDTF">2011-11-03T20:39:13Z</dcterms:modified>
  <cp:category/>
  <cp:version/>
  <cp:contentType/>
  <cp:contentStatus/>
</cp:coreProperties>
</file>